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mc:AlternateContent xmlns:mc="http://schemas.openxmlformats.org/markup-compatibility/2006">
    <mc:Choice Requires="x15">
      <x15ac:absPath xmlns:x15ac="http://schemas.microsoft.com/office/spreadsheetml/2010/11/ac" url="I:\OddMTZ\Z Kopecká\87_SŽT_Segmentace sítě\02 ZD\02 Finální verze\"/>
    </mc:Choice>
  </mc:AlternateContent>
  <xr:revisionPtr revIDLastSave="0" documentId="13_ncr:1_{EBE2EDD5-E546-4F2F-A584-760D387D1C76}" xr6:coauthVersionLast="47" xr6:coauthVersionMax="47" xr10:uidLastSave="{00000000-0000-0000-0000-000000000000}"/>
  <bookViews>
    <workbookView xWindow="-120" yWindow="-120" windowWidth="29040" windowHeight="15720" xr2:uid="{00000000-000D-0000-FFFF-FFFF00000000}"/>
  </bookViews>
  <sheets>
    <sheet name="Dotazy k řešení" sheetId="2" r:id="rId1"/>
    <sheet name="Indikativní náklady" sheetId="8" r:id="rId2"/>
    <sheet name="Specifikace NGFW" sheetId="9" r:id="rId3"/>
  </sheets>
  <definedNames>
    <definedName name="_xlnm._FilterDatabase" localSheetId="0" hidden="1">'Dotazy k řešení'!$A$5:$T$58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7" i="8" l="1"/>
  <c r="D157" i="8"/>
  <c r="E149" i="8"/>
  <c r="D149" i="8"/>
  <c r="E141" i="8"/>
  <c r="E133" i="8" l="1"/>
  <c r="D133" i="8"/>
  <c r="E125" i="8"/>
  <c r="D125" i="8"/>
  <c r="E117" i="8"/>
  <c r="E109" i="8"/>
  <c r="D109" i="8"/>
  <c r="E100" i="8"/>
  <c r="E92" i="8"/>
  <c r="D92" i="8"/>
  <c r="E83" i="8"/>
  <c r="E75" i="8" l="1"/>
  <c r="G74" i="8"/>
  <c r="D74" i="8"/>
  <c r="G73" i="8"/>
  <c r="D73" i="8"/>
  <c r="G72" i="8"/>
  <c r="D72" i="8"/>
  <c r="D71" i="8"/>
  <c r="D70" i="8"/>
  <c r="D75" i="8" s="1"/>
  <c r="E67" i="8"/>
  <c r="D67" i="8"/>
  <c r="G63" i="8"/>
  <c r="G71" i="8" s="1"/>
  <c r="G62" i="8"/>
  <c r="G70" i="8" s="1"/>
  <c r="E57" i="8"/>
  <c r="E56" i="8"/>
  <c r="E59" i="8" s="1"/>
  <c r="E51" i="8" l="1"/>
  <c r="D51" i="8"/>
  <c r="E43" i="8"/>
  <c r="D43" i="8"/>
  <c r="E35" i="8"/>
  <c r="E27" i="8"/>
  <c r="D27" i="8"/>
  <c r="E19" i="8"/>
  <c r="D19" i="8"/>
  <c r="E8" i="8"/>
  <c r="E7" i="8"/>
  <c r="E6" i="8"/>
  <c r="E10" i="8" s="1"/>
</calcChain>
</file>

<file path=xl/sharedStrings.xml><?xml version="1.0" encoding="utf-8"?>
<sst xmlns="http://schemas.openxmlformats.org/spreadsheetml/2006/main" count="1091" uniqueCount="391">
  <si>
    <t>Předběžná tržní konzultace - „Segmentace sítě"</t>
  </si>
  <si>
    <t>Příloha č. 17 Zadávací dokumentace - Dotazy k nabízenému řešení</t>
  </si>
  <si>
    <t>Odpovědi účastníků 1. kola PTK</t>
  </si>
  <si>
    <t>Dotazy na účastníky PTK</t>
  </si>
  <si>
    <t xml:space="preserve">Účastník 1 </t>
  </si>
  <si>
    <t xml:space="preserve">Účastník 2 </t>
  </si>
  <si>
    <t xml:space="preserve">Účastník 3 </t>
  </si>
  <si>
    <t xml:space="preserve">Účastník 4 </t>
  </si>
  <si>
    <t xml:space="preserve">Účastník 5 </t>
  </si>
  <si>
    <t>Účastník 6</t>
  </si>
  <si>
    <t>ID</t>
  </si>
  <si>
    <t>Dotaz v rámci PTK</t>
  </si>
  <si>
    <t>ANO/NE/Částečně</t>
  </si>
  <si>
    <t>Způsob naplnění</t>
  </si>
  <si>
    <t>Doplňující komentář</t>
  </si>
  <si>
    <t>ZÁMĚR A PRACNOST</t>
  </si>
  <si>
    <t xml:space="preserve">Jsou poskytnuté podklady dostatečné pro stanovení nabídkové ceny jednotlivých etap?  </t>
  </si>
  <si>
    <t>Částečně</t>
  </si>
  <si>
    <t>Etapy jsou dobře popsány, specifikace HW je velmi obecná a chtělo by více specifikovat požadavky na HW a licence</t>
  </si>
  <si>
    <t>NE</t>
  </si>
  <si>
    <t>Úvodní etapa projektu předpokládá provedení Analýzy bez které není možné zodpovědně nacenit rozsah projektu pro všechny etapy.</t>
  </si>
  <si>
    <t>ANO</t>
  </si>
  <si>
    <t xml:space="preserve">Doplňující komentář: (např. upřesnění jaké další podklady a informace budete potřebovat, abyste mohli stanovit nabídkovou cenu). </t>
  </si>
  <si>
    <t>Chybí informace o stávající síti (schéma, seznam HW, logická topologie), nejasný rozsah prací pro zmapování služeb 3. stran. V případě managementu není informace, zda je možné provozovat management na infrastruktuře zákazníka (virtuální appliance)/cloud/hw appliance. Kde nebylo jasné zadání jsme volili dražší variantu.</t>
  </si>
  <si>
    <t>Celkouvou cenu nelze stanovit, neznáme velikost sítě a jednotliových lokalit, neznámá je počet virtuálních kontkextů apod.
Prosíme o specifikaci požadavku: Mapování aplikací a služeb třetích stran. - Jak si to představujete, máte na to nějaký tool?</t>
  </si>
  <si>
    <t xml:space="preserve">Je srozumitelný záměr projektu a je z pohledu dodavatele zřejmé, jaké SŽ očekává výstupy? </t>
  </si>
  <si>
    <t>Záměr projektu je zřejmý pouze z obecného pohledu, nejsou jasné důležité detaily záměru. Dále není jasné proč je předjímáno řešení segmentace pomocí dodávky firewallů.</t>
  </si>
  <si>
    <t>Nerozumíme této části zadání: "Zařízení budou rozdělena na dva samostatné klastry, každý klastr po dvou nodech. Každý klastr musí být možné rozdělit minimálně na 5 samostatných administrativně nezávislých virtuálních zařízení, a to bez nutnosti pořízení dodatečné licence."</t>
  </si>
  <si>
    <t>Na řešení Check Point se dá FW konfigurace A řešit jiným způsobem než 2x FW, ale např. řešením Maestro nebo ElasticXL, lze tedy redundanci a výkon řešit na skladbě několika boxů, které zvýší bezpečnost a stabilitu HA řešení.</t>
  </si>
  <si>
    <t xml:space="preserve">Jste schopni zvládnout projekt v rámci navrhovaného harmonogramu? </t>
  </si>
  <si>
    <t>Navržený harmonogram je nereálný. Především první analytická část, reálně 3 měsíce nejsou dostatečná doba na zmapování celé sítě. Práce jsou navíc velmi závislé na podkladech a součinnosti ze strany pracovníků SŽ, kteří jsou velmi často přetíženi a nejsou schopni součinnost poskytnout. Zároveň je požadováno v této fázi otestován implementačního postupu na vybrané a specifikované pilotní lokalitě (viz. stra 2/3 Přílohy 1 PTK).</t>
  </si>
  <si>
    <t>ZVOLTE</t>
  </si>
  <si>
    <t>Nelze říci bez znalosti připravenosti strany zákazníka a třetích stran. A v závislostech na možnostech poskytnutí součinnosti.</t>
  </si>
  <si>
    <t xml:space="preserve">Jaké jsou vámi požadované vstupy dat od SŽ pro návrh koncepce segmentace, např. IPFabric, IP adresní plán atd? </t>
  </si>
  <si>
    <t>IP Plán, IP fabrik velmi pomůže, dokumentace sítě, vize kam se má síť posunout, bezpečnsotní zóny, požadavky na oddělení systémů</t>
  </si>
  <si>
    <t>Přesný záměr a finální cíl projektu a dokumentace aktuální konfigurace dotčených částí sítě a provozovaných služeb.</t>
  </si>
  <si>
    <t>Současný High-level design sítě, seznam a soupis IP adresního prostoru a VLAN, počet zařízení v jednotlivých subnetech.</t>
  </si>
  <si>
    <t>Součástí zadání by měl být kompletní výčet informací, který je zákazník schopen poskytnout. Tyto informace jako napr. IPFabric mají výrazný dopad na pracnost a také harmonogram.</t>
  </si>
  <si>
    <t>Dokumentace, schůzka, přístup na čtení.</t>
  </si>
  <si>
    <t>Potřebujeme znát veškeré informace o sítích, IP adresní plán, aktuální a již naplánované změny, počet VRF, seznam a účel provozovaných zařízení síťových (router, switch, wifi ap, load-balancer atd.), serverochých (AD, DNS, DB atd.), uživatelských (pc windows, linux, mac atd.) a OT zařízení.</t>
  </si>
  <si>
    <t xml:space="preserve">Z jakých rolí a v jakém počtu můžete předpokládat složení vašeho realizačního týmu? </t>
  </si>
  <si>
    <t>2x síťový inženýr ,  1x  projekt manager, 1x obcodní zástupce</t>
  </si>
  <si>
    <t>1x Architekt Kybernetické Bezpečnosti , 2x Senior Systems Engineer , 1x Project mng.</t>
  </si>
  <si>
    <t>(5) síťový architekt, síťový inženýr, specialista kyberbezpečnosti, projektový manažer</t>
  </si>
  <si>
    <t>Síťový architekt, bezpečnostní architekt, potřebné množství techniků dle specializace Cisco/Check Point, atp.</t>
  </si>
  <si>
    <t>1x architekt, 1x konzultant</t>
  </si>
  <si>
    <t>Uveďte, zdali-li je možné dlouhodobě (minimálně po dobu realizace projektu) poskytnout síťové specialisty pro CISCO prvky v objemu cca. 16-40 pracovních hodin v týdnu pro konfigurační práce v SŽ nad rámec realizačních členů projektu? Uveďte počet?</t>
  </si>
  <si>
    <t>ANO. 1 - 4 osoby dle potřeby</t>
  </si>
  <si>
    <t>2 specialisti</t>
  </si>
  <si>
    <t>Dle zadání a seniority, tým máme dostatečně dimenzován.</t>
  </si>
  <si>
    <t>Uveďte další nástroje, které by z vašeho pohledu mohly pomoci realizovat prvotní analýzu, zmapování síťového prostředí a v následné evidenci jejího stavu či monitoringu průběžných změn?</t>
  </si>
  <si>
    <t>IPAM, 802.1x</t>
  </si>
  <si>
    <t>K analýze aktuálního stavu provozu doporučujeme použít existující nástroj Flowmon. V dané části sítě bychom použili standardní nástroje pro analýzu provozu například a plnou analytiku netflow. Pro generování netflow je možné využít aktivní prvky, které tuto funkci podporují, nebo specializované sondy na které by byl zajímavý provoz zrcadlen. Analýza a sběr dat musí probíhat dostatečně dlouho, aby zachytila i provoz který je omezen například na týdení, měsíční nebo roční bázi.</t>
  </si>
  <si>
    <t>Excel, přístup na CLI jednotlivých síťových prvků.</t>
  </si>
  <si>
    <t>Monitoring datový toků, výstupy z centrálního zálohování konfigurací. Jak jsme uvedli výše, cokoli co podá informace o stavu a komunikaci na síti.</t>
  </si>
  <si>
    <t>Předpokládáme existující dokumentace sítě v aktuálním stavu, případně znalosti IT o nezadokumentovaných změnách.</t>
  </si>
  <si>
    <t xml:space="preserve">Uveďte, jaké další nástroje/aplikace považujete za vhodné využít pro efektivní průběh projektu? (IPAM, ITAM, monitorovací nástroje atp.). Jakými nástroji disponujete či které využíváte? </t>
  </si>
  <si>
    <t>IPAM je nutnost bez něj toto nelze provést, Flow monitoring je velmi užitečný, FW s analýzou provozu</t>
  </si>
  <si>
    <t>Komunikační matice aktuálně využívaných aplikací</t>
  </si>
  <si>
    <t>Nagios, IPAM, Teampass.</t>
  </si>
  <si>
    <t>Pro efektivní průběh projektu mohou být důležité informace případně nástroje o stavu prostředí zákazníka. Využíváme například: Zabbix, PHPIpam, Infoblox, Oxidized, atp.</t>
  </si>
  <si>
    <t>Uveďte, zda-li máte zkušenost s využitím dočasných open-source nebo jiných bezplatných či nízkonákladových řešení s velmi krátkou dobou implementace a nasazení po dobu projektu vhodných pro analytické a monitorovací práce?</t>
  </si>
  <si>
    <t>Dle našich zkušeností jsou open source řešení náročné na pracnost a čas, bez podpory výrobce. Preferujeme komerčně dostupné nástroje.</t>
  </si>
  <si>
    <t>Flowmon, Nagios.</t>
  </si>
  <si>
    <t>PODPORA</t>
  </si>
  <si>
    <t xml:space="preserve">Uveďte, jakou úroveň podpory výrobce nabízí? Uveďte popis pro každou úroveň, obsahující informace o době a způsobu dodání náhradního zařízení, garantované reakční době a případných dalších službách. </t>
  </si>
  <si>
    <t>24x7 pro kontakt TAC, NBD pro dodání náhradního dílu</t>
  </si>
  <si>
    <r>
      <t xml:space="preserve">Všechny možné varianty podpory. Standardní úrovně podpory jsou 8x5xNBD a 24x7. Další varianty jsou popsány </t>
    </r>
    <r>
      <rPr>
        <sz val="10"/>
        <rFont val="Verdana"/>
        <family val="2"/>
        <charset val="238"/>
      </rPr>
      <t>na https://www.cisco.com/c/en/us/support/index.html</t>
    </r>
  </si>
  <si>
    <t>Popis všech dostupných úrovní supportu je v přiloženém odkazu. Nabídka obsahuje úroveň Premium. SLA pro dodání náhradního zařízení není k dispozici, většinou je realizováno do 1 týdne.</t>
  </si>
  <si>
    <t>https://www.checkpoint.com/support-services/support-plans/</t>
  </si>
  <si>
    <t>TECHNOLOGIE NGFW</t>
  </si>
  <si>
    <t>Jaké hodnocení získaly nabízené firewally v nejnovějších srovnáních Gartner Magic Quadrant for Network Firewalls a The Forrester Wave: Enterprise Firewalls? Uveďte detailní přehled aktuálních výsledků včetně historického vývoje hodnocení těchto produktů, trendů a změn v pozicích jednotlivých výrobců. Je nabízený produkt součástí konkrétního kvadrantu např. leaders.?</t>
  </si>
  <si>
    <t>leaders</t>
  </si>
  <si>
    <t>V nedávné zprávě The Forrester Wave™: Enterprise Firewall Solutions, Q4 2024 byla společnost Cisco označena jako lídr v oblasti podnikových firewallových řešení. Cisco Secure Firewall dosáhl nejvyššího možného hodnocení v 15 z 27 hodnocených kritérií, včetně tvorby a správy politik, hrozbové inteligence, mikroperimetrů a vize a inovací. Forrester ve své zprávě uvádí, že strategie společnosti Cisco spočívá v bezproblémové integraci AI a bezpečnosti do síťové infrastruktury.</t>
  </si>
  <si>
    <t>Check Point je se pravidelně umisťuje v pozici Leader v rámci Gartneru i The Forrester Wave.</t>
  </si>
  <si>
    <t>Firewall 2022 - Leader, Enterprise Firewall - Leader</t>
  </si>
  <si>
    <t>Leader v Gartner, Leader ve Forrester Wave</t>
  </si>
  <si>
    <t xml:space="preserve">Jaké SLA uvádí výrobce při konfiguraci klastru o dvou nodech, (čtyři devítky, pět devítek atd.)? </t>
  </si>
  <si>
    <t>4 devítky</t>
  </si>
  <si>
    <t>NGFW v HA konfiguraci jsou nasazeny pro kontinuální funkci i v případě výpadku, reload, apod. jednoho boxu. Prakticky lze operovat s 99.99% dostupnosti. Tj. méně než 53 min na celkové vypnutí clusteru pro nějakou specifickou údržbu. Toto je však teoretická hodnota, protože právě HW nasazení prakticky eliminuje potřebu celkového vypnutí. Dále je nutné brát v potaz prostředí, které musí splňovat i další požadavky na vysokou dostupnost jako jsou UPS či agregáty zajišťující napájení a další infrastrukturu navazující a předcházející NGFW optimalizovanou pro vysokou dostupnost</t>
  </si>
  <si>
    <t>Takovou informaci výrobce neuvádí, jelikož cluster řešení není závislé pouze na technologiích výrobce firewallu ale i na infrastruktuře ve které je tento cluster implementován.</t>
  </si>
  <si>
    <t>Neuvádí, NA?</t>
  </si>
  <si>
    <t xml:space="preserve">Specifikujte funkcionality IDS/IPS, které jsou nabízeny v rámci řešení? Uveďte podrobný přehled detekčních a preventivních mechanismů, jejich způsob fungování a případné možnosti konfigurace. Pokud je k dispozici, připojte odkaz na podrobnou technickou dokumentaci. </t>
  </si>
  <si>
    <t>https://www.paloaltonetworks.com/resources/whitepapers/palo-alto-networks-approach-to-intrusion-prevention</t>
  </si>
  <si>
    <t>IPS jednotka postavena na Snort V3. technologickém standardu pro IPS řešení. Politiky lze vrstvit, customizovat, nechat automaticky doporučit podle aktuálního prostředí. Signatury jsou tříděny do skupin podle typu incidentů. Automaticky jsou prioritizovány incidenty podle skutečných zranitelností v síti. Více detailů zde: https://www.cisco.com/c/en/us/td/docs/security/secure-firewall/management-center/snort/760/snort3-configuration-guide-v76.html</t>
  </si>
  <si>
    <t>Více detailů zde: https://www.cisco.com/c/en/us/td/docs/security/secure-firewall/management-center/snort/760/snort3-configuration-guide-v76.html</t>
  </si>
  <si>
    <t>Threat Prevention mechanismy zahrnují: ochranu IPS, prevenci proti zapojení do sítě botnet, Antivirus, URL filtering pro filtraci škodlivých stránek, ochranu proti 0-day hrozbám a Phishingu.</t>
  </si>
  <si>
    <t>https://sc1.checkpoint.com/documents/R81.20/WebAdminGuides/EN/CP_R81.20_ThreatPrevention_AdminGuide/Content/Topics-TPG/The_Check_Point_Threat_Prevention_Solution.htm</t>
  </si>
  <si>
    <t>https://sc1.checkpoint.com/documents/R81.20/WebAdminGuides/EN/CP_R81.20_ThreatPrevention_AdminGuide/Content/Topics-TPG/Optimizing-IPS_Custom.htm</t>
  </si>
  <si>
    <t>Jaký protokol je použit pro konfiguraci a provoz klastru? Uveďte, na které síťové úrovni je implementace realizována (např. VMAC, VIP) a jaké jsou klíčové mechanismy zajišťující dostupnost a redundanci. </t>
  </si>
  <si>
    <t>Floating IP Address and Virtual MAC Address</t>
  </si>
  <si>
    <t>https://docs.paloaltonetworks.com/pan-os/10-1/pan-os-admin/high-availability/ha-concepts/floating-ip-address-and-virtual-mac-address#ida3676d14-7d84-4389-b042-2c9b69ed3411</t>
  </si>
  <si>
    <t>Podle typu platformy - cluster o 8 nodech (FPR 3100) nebo 16 (FPR 4200) uzlů v clusteru. Řizeno přes CCL spoj. V clusteru se automaticky delegují fyzické jednotky které spracovávají provoz symetricky. Přípojení celého clusteru je na úrovni L2 balancování (LACP) k přepínači nebo multichassi přepínačům. Není potřeba žádny L3 balancer. K dispozici je i clustering  rozdělený např. do dvou DC. Více zde: https://www.cisco.com/c/en/us/td/docs/security/secure-firewall/management-center/device-config/760/management-center-device-config-76/device-ops-cluster-sec-fw-3100.html?bookSearch=true</t>
  </si>
  <si>
    <t>Je využíván proprietární protokol a technologie ClusterXL, je využívána VIP adresa pro každý L3 segment terminovaný na firewall clusteru. Lze využít i technologii VMAC v rámci ClusterXL.</t>
  </si>
  <si>
    <t xml:space="preserve">ClusterXL CCP, L2 a L3 VIP, https://sc1.checkpoint.com/documents/R81.20/WebAdminGuides/EN/CP_R81.20_ClusterXL_AdminGuide/Content/Topics-CXLG/Introduction-to-ClusterXL.htm?TocPath=Introduction%20to%20ClusterXL%7C_____0#Introduction_to_ClusterXL </t>
  </si>
  <si>
    <t>Podporuje řešení OT protokoly? Uveďte, zda je podpora dostupná (ano/ne), a specifikujte, které konkrétní OT protokoly jsou podporovány. </t>
  </si>
  <si>
    <t>https://www.paloaltonetworks.com/resources/datasheets/iot-security</t>
  </si>
  <si>
    <t>Ano. Modbus, DNP3, CIP, S7Commplus (přenášené přes TCP). Dedikovaný Firewall ISA3000 pro OT nabízí navíc rozšířenou podporu OT protokolů, včetně MMS, Modbus, DNP3, CIP a IEC 60870-5-104. Více zde: https://www.cisco.com/c/en/us/td/docs/security/firepower/70/configuration/guide/fpmc-config-guide-v70/scada_preprocessors.html</t>
  </si>
  <si>
    <t>Bylo by dobré aby zadavatel upřesnil seznam OT protokolu nebo alespoň minimální sadu podporovaných</t>
  </si>
  <si>
    <t xml:space="preserve">OT protokoly jsou podporovány, nelze vypsat všechny, ale nejznámější: BACNet, CIP, DNP3, IEC-60870-5-104, MQTT, IEC 60870-6 (ICCP), IEC 61850, MMS, ModBus, OPC DA &amp; UA, Profinet, Step7 (Siemens). Dále je k dispozici kategorie SCADA protokolů pro využití v bázi pravidel a řízení síťového provozu (nyní zahrnuje přes 1500 aplikací). IPS profil lze také doplnit o SCADA signatury. </t>
  </si>
  <si>
    <t>https://community.checkpoint.com/t5/IoT-Protect/OT-Processes-Protocols-Procedures-and-People/m-p/198764#M420</t>
  </si>
  <si>
    <t>MQTT, CIP, BACnet, Modbus and DNP3. Category SCADA protocols.</t>
  </si>
  <si>
    <t>Podporuje navržený firewall integraci s externími DLP systémy? Uveďte, zda je tato integrace možná, jaké metody či protokoly (např. ICAP) jsou k dispozici a jaké jsou případné požadavky nebo omezení této integrace. </t>
  </si>
  <si>
    <t>podporuje i vlastní DLP systém</t>
  </si>
  <si>
    <t>https://www.paloaltonetworks.com/resources/datasheets/dlp-privacy-datasheet</t>
  </si>
  <si>
    <t>DLP formou SaaS při integraci s Cisco Umbrella/Secure Access. Včetně CASB inspekce.  Implicitní souborová inspekce včetně sandboxu na dedikovaném Cisco HW boxu nebo formou SaaS. Pro tyto typy inspekcí je prakticky nutnost SSL dekrypce. Tato je prováděna přímo ve FW nebo lze i offload formou služby v prostředí Umbrella/Secure Acces.</t>
  </si>
  <si>
    <t>Proprietární protokoly jiných výrobců (např. ICAP) nejsou podporovány.</t>
  </si>
  <si>
    <t>DLP modul je k dispozici pro ochranu koncových bodu - Endpoints. Podporovány jsou OS Windows, Linux, MAC a DLP je jednou z funkcionalit ochrany. Dále je DLP modul k dispozici na Firewallu, ale integrace s 3. stranou není možná.</t>
  </si>
  <si>
    <t>ICAP</t>
  </si>
  <si>
    <t>Nutno posoudit s ohledem na konkrétní DLP systém.</t>
  </si>
  <si>
    <t>Jaké vlastnosti a možnosti využití DLP modulů na úrovni segmentačního firewallu výrobce nabízí? Uveďte detailní popis mechanismů detekce a prevence úniku dat, podporovaných metod analýzy, možností integrace s dalšími bezpečnostními nástroji a případných omezení tohoto řešení. </t>
  </si>
  <si>
    <t>Implicitní DLP klasifikátory jako součást Snort preprocesorů.</t>
  </si>
  <si>
    <t>DLP je popsáno v přiložené dokumentaci, je to obsáhlé téma a nelze jej specifikovat ve zkrácené formě.</t>
  </si>
  <si>
    <t>https://sc1.checkpoint.com/documents/R82/WebAdminGuides/EN/CP_R82_DataLossPrevention_AdminGuide/Content/Topics-DLPG/Check-Point-Solution-for-DLP.htm</t>
  </si>
  <si>
    <t>Vzhledem k faktu, že společnost SŽ využívá pro automatizovanou správu a orchestraci firewallových pravidel platformu Tufin, uveďte, zda-li navrhovaný firewall uvedenou platformu podporuje.   </t>
  </si>
  <si>
    <t xml:space="preserve">Bezpečnostní politiky mohou být spravovány, optimalizovány i pomocí Tufin. Kromě toho má Cisco vlastní optimalizaci ACL, rešení duplicit v centrálním managementu FMC ať již na HW on-site platformě nebo formou služby v Cisco Secure Cloud Control. </t>
  </si>
  <si>
    <t>FMC je již v síti SŽ nasazen</t>
  </si>
  <si>
    <t>Tufin nabízí integraci s Check Point Firewall.</t>
  </si>
  <si>
    <t>https://www.tufin.com/supported-devices-and-platforms/check-point-firewalls</t>
  </si>
  <si>
    <t>https://www.fortinet.com/content/dam/fortinet/assets/solution-guides/sb-fortinet-and-tufin-security-solution.pdf</t>
  </si>
  <si>
    <t>Uveďte, zda-li je pro provoz firewallů v HA clusteru pro danou lokalitu nezbytné centrální management řešení? Pokud ano, je vyžadováno také pro správu všech lokalit? Uveďte případné alternativy a možnosti decentralizované správy. </t>
  </si>
  <si>
    <t>FW v HA není nutné spravovat pomocí centrálního SW</t>
  </si>
  <si>
    <t>Doporučujeme používat centrální konzoli pro správu všech FW. Lze sdílet politiky, objekty, provádět automatizace, korelace přes celé prostředí. Získáváme také jeden centrální bod pro analýzu, retenci informací. Centrální konzoli lze i snadno integrovat dalšími produkty Cisco: ISE, Secure Workload, Cisco XDR, Secure Endpoint, DUO, apod.</t>
  </si>
  <si>
    <t>Centrální management je preferovaná varianta pro správu více Firewallů (cluster i standalone). Pro pobočky lze použít branch Check Point appliance, které mohou být spravovány i lokálně bez centrálního managementu. Enterprise appliance ale vždy vyžadují centrální management.</t>
  </si>
  <si>
    <t>Možnost Cloud Managementu</t>
  </si>
  <si>
    <t>Pro provoz HA není potřeba centrální management.</t>
  </si>
  <si>
    <t>Uveďte standardy logování, které dané zařízení splňuje, konkrétní požadavky formátu logů, podporované protokoly (např. Syslog, JSON, CEF), možnosti integrace se SIEM systémy a soulad s regulačními standardy (např. GDPR, ISO 27001, PCI-DSS). </t>
  </si>
  <si>
    <t>syslog</t>
  </si>
  <si>
    <t>Pro logování je využit protokol Syslog dle RFC 5424. Možnost napojení i přes API kde výstup může být formátován jako JSON. Pro napojení na SIEM je možný syslog nebo estreamer.</t>
  </si>
  <si>
    <t>Check Point podporuje: Syslog, CEF, LEEF, Json, LogRhythm, RSA, Splunk. GDPR, ISO 27001, PCI-DSS jsou podporovány.</t>
  </si>
  <si>
    <t>Syslog, Tufin atd. Integrace se SIEM možná. Compliance blade součástí SmartEvent balde.</t>
  </si>
  <si>
    <t>Syslog: CEF, CSV, JSON, RFC5424</t>
  </si>
  <si>
    <t>Uveďte, zda-li navrhovaný firewall umožňuje provoz virtuálního kontextu? </t>
  </si>
  <si>
    <t>Ano, na úrovni samostatných kontejnerů. tj. i s možností provozování různých verzí FW nad jedním HW boxem.</t>
  </si>
  <si>
    <t>Funkcionalita Multiple Instance</t>
  </si>
  <si>
    <t>Check Point firewall umožňuje virtuální kontexty, ale licence pro tyto kontexty není součástí nabídky, jelikož není specifikováno kolik kontextů je potřeba.</t>
  </si>
  <si>
    <t>Ano, v ceně 10 virtuálních kontextů.</t>
  </si>
  <si>
    <t>Uveďte, zda-li existují zde možnosti integrace na systémy reportingu jako například PowerBI, Grafana, či obdobné? </t>
  </si>
  <si>
    <t xml:space="preserve">Ano pomocí otevřeného rozhraní API (např. přes konektor v Power BI). Zařízení mohou být nakonfigurována tak, aby odesílala metriky do Azure Application Insights. Tato funkce umožňuje monitorovat základní metriky zařízení FTD prostřednictvím Grafany. </t>
  </si>
  <si>
    <t>Grafana lze použít pro monitoring s využítím Prometheus a Skyline open-source komponenty instalovanou na Firewall. PowerBI integrace neni přímo podporována, ale data z Prometheus by se dala využít i pro PowerBI - jedná se ale customizace, nikoliv o out-of-box řešení.</t>
  </si>
  <si>
    <t>Prometheus with Grafana, Splunk, SolarWinds, Dynatrace, VictoriaMetrics, Datadog</t>
  </si>
  <si>
    <t>ŠKOLENÍ A DOKUMENTACE</t>
  </si>
  <si>
    <t xml:space="preserve">Je možné poskytnout jako součást nabízeného řešení školení pro administrátory a uživatele systému? </t>
  </si>
  <si>
    <t>školení od výrobce zařízení pro 1  člověka v rozsahu 3 dnů (https://edu.arrow.com/cz/training/course-detail/88735/Check-Point-Certified-Security-Administrator-(CCSA)-R81.20/False )</t>
  </si>
  <si>
    <t>plnohodnotné školení pro administrátory od výrobce realizované s využitím LABU</t>
  </si>
  <si>
    <t>Je k dispozici detailní dokumentace a uživatelské příručky? V jakém jazyce jsou poskytovány? </t>
  </si>
  <si>
    <t>anglicky</t>
  </si>
  <si>
    <t>https://docs.paloaltonetworks.com/pan-os/11-1/pan-os-admin/getting-started</t>
  </si>
  <si>
    <t>Standardně v angličtině.</t>
  </si>
  <si>
    <t>Pomocí AI dnes jednoduše přeložitelné do dalších jazyků.</t>
  </si>
  <si>
    <t>v AJ</t>
  </si>
  <si>
    <t>Anglický jazyk</t>
  </si>
  <si>
    <t>V anglickém jazyce na stránkách výrobce https://docs.fortinet.com</t>
  </si>
  <si>
    <t>Jsou v rámci školení zahrnuty i „best practices“ pro provoz NGFW? </t>
  </si>
  <si>
    <t>Jakým způsobem bude řešena adopce dané technologie v rámci projektu? </t>
  </si>
  <si>
    <t>Technologie Cisco je SŽ dobře známá a adopce proto není problém.</t>
  </si>
  <si>
    <t xml:space="preserve">Adopce nové technologie bude probíhat ve třech fázích. Nejprve bude provedena pilotní implementace ve vybraných odděleních s následným školením klíčových uživatelů. Po vyhodnocení výsledků bude technologie postupně nasazena v celé organizaci. Bude poskytnuta podpora v podobě školení, dokumentace a helpdesku. Implementace bude probíhat s ohledem na bezpečnostní a legislativní požadavky, včetně GDPR a zákona o kybernetické bezpečnosti. </t>
  </si>
  <si>
    <t>Zaškolením na instalovaném řešení</t>
  </si>
  <si>
    <t>V závislosti na schopnostech a rozsahu servisního týmu zákazníka</t>
  </si>
  <si>
    <t>Adopce nové technologie je postupný proces od návrhu, konfigurace a začlenění do stítě. Může to být postupné (přesouvání jednotlivých segmentů na nový firewall postupně) nebo jendorázově komplentí výměnou v daném termínu.</t>
  </si>
  <si>
    <t>REFERENCE A KVALIFIKAČNÍ KRITÉRIA</t>
  </si>
  <si>
    <t>Můžete popsat, jak probíhala integrace NGFW s existující infrastrukturou zákazníků? </t>
  </si>
  <si>
    <t>V případě dobře definovaných cílů a kvalitně zpracované projektové dokumentace probíhala implementace bez dopadu na provoz.</t>
  </si>
  <si>
    <t>Detailní analýza síťové topologie včetně analýzy kompletní konfigurace stávající bezpečnostní technologie. Upgrade nového NGFW řešení na doporučené softwarové verze. Konfigurace nového NGFW řešení. Tvorba bezpečnostních politik. Připojení NGFW do sítě a nasazení v režimu detekce. Testování a monitorování se zákazníkem. Přepnutí do režimu prevent a optimalizace nastavení. Školení administrátorů, kteří budou nové NGFW řešení spravovat.</t>
  </si>
  <si>
    <t>Integrace NGFW s existující infrastrukturou zákazníků probíhá vždy individuálně, s ohledem na specifické potřeby a požadavky každého klienta. Preferujeme prozákaznický přístup, kdy úzce spolupracujeme se zákazníkem na optimalizaci celého procesu. Konkrétní detaily implementace však podléhají dohodě o mlčenlivosti (NDA) a nemůžeme je veřejně sdílet. Pokud máte zájem o bližší informace, rádi s vámi prodiskutujeme možnosti v rámci individuální konzultace.</t>
  </si>
  <si>
    <t>Viz. předchozí bod.</t>
  </si>
  <si>
    <t>Uveďte, kolik zakázek, na téma implementace segmentace, jste realizovali v uplynulých 5 letech? </t>
  </si>
  <si>
    <t>Bude upřesněno dle kritérií VŘ</t>
  </si>
  <si>
    <t>V uplynulých 5 letech jsme realizovali více než 13 zakázek zaměřených na implementaci síťové segmentace. Tyto projekty zahrnovaly návrh a implementaci bezpečnostních zón, řízení přístupu mezi segmenty a integraci s dalšími bezpečnostními prvky.</t>
  </si>
  <si>
    <t>V závislosti na rozsahu a finančním objemu se toto rozmezí pohybuje v desítkách, možná stovkách. Některé implementace neřešíme formou samostatného projektu, ale jsou součástí standardní svěřené správy.</t>
  </si>
  <si>
    <t>Uveďte, kolik zakázek, na téma implementaci segmentačních firewallů, jste realizovali v uplynulých 5 letech? </t>
  </si>
  <si>
    <t>10+</t>
  </si>
  <si>
    <t>V uplynulých 5 letech jsme realizovali více než 52 zakázek zaměřených na implementaci segmentačních firewallů. V rámci těchto projektů jsme nasazovali a konfigurovali firewallová řešení renomovaných výrobců, nastavovali pravidla segmentace provozu a implementovali pokročilé bezpečnostní politiky.</t>
  </si>
  <si>
    <t>Stejně jako předchozí bod</t>
  </si>
  <si>
    <t>Uveďte, zda-li můžete prokázat kvalifikaci jednotlivých členů týmu CISCO platnou certifikací z oblasti zaměření CCNP nebo CCIE. Upřesněte typ a počet certifikací.</t>
  </si>
  <si>
    <t>1x CCNP</t>
  </si>
  <si>
    <t>Certifikovaných odborníků máme k dispozici dostatečný počet.</t>
  </si>
  <si>
    <t>5 platných certifikátů CCNP</t>
  </si>
  <si>
    <t>předložíme na vyžádání</t>
  </si>
  <si>
    <t>Ano jsme Cisco Gold partner</t>
  </si>
  <si>
    <t>Uveďte, zda-li můžete prokázat kvalifikaci jednotlivých členů týmu platnou certifikací, která garantuje znalost dodávaných firewallů resp. schopnost jejich konfigurace a administrace. Uveďte názvy jednotlivých certifikací.</t>
  </si>
  <si>
    <t>2x PCNSE</t>
  </si>
  <si>
    <t>platné certifikáty CCSM (4), CCSM Elite(1), CCTA (3), CCTE (2)</t>
  </si>
  <si>
    <t>Jsme Check Point Elite partner</t>
  </si>
  <si>
    <t>Uveďte další certifikace, které by garantovaly zvýšenou kvalitu realizačního týmu v jednotlivých rolích.</t>
  </si>
  <si>
    <t>certifikace pro jiné síťové vendory až na úroveň expert, certifikace na IPAM</t>
  </si>
  <si>
    <t>Certifikovaný Projekt management u Zohotovitele i Objednatele (např. Prince2).</t>
  </si>
  <si>
    <t>PRINCE2, ZOKB, Systém jakosti 9001 QMS, 14001 EMS, ITIL Foundation Certificate IT Service Management</t>
  </si>
  <si>
    <t>Togaf, CISSP, CISA, Prince 2, IPMA</t>
  </si>
  <si>
    <t>Uveďte, zda-li jste realizovali 3 a více zakázek na implementaci segmentace v objemu 5 mil. a více? </t>
  </si>
  <si>
    <t>Naše společnost realizovala více než tři zakázky na implementaci segmentace sítě s rozpočtem 5 milionů Kč a více. Tyto projekty zahrnovaly návrh a implementaci segmentačních strategií se zaměřením na bezpečnostní politiky, řízení přístupu a optimalizaci síťového provozu, čímž jsme zvýšili odolnost sítí vůči kybernetickým hrozbám . (Asko Nábytek, Brano a.s., Oblastní nemocnice Kladno a.s.,)
Kromě těchto implementací jsme u mnoha našich zákazníků prováděli renewaly, rozšíření a obnovy, čímž jsme zajistili jejich dlouhodobou síťovou stabilitu a bezpečnost.</t>
  </si>
  <si>
    <t>Uveďte, zda-li jste realizovali 3 a více implementací segmentačních firewallů v rámci projektu segmentace v objemu 5 mil. a více? </t>
  </si>
  <si>
    <t>Realizovali jsme více než 3 implementace segmentačních firewallů v rámci projektů síťové segmentace v objemu přesahujícím 5 mil. Kč. V těchto projektech jsme nasazovali firewallová řešení předních výrobců, zajišťovali jejich konfiguraci dle bezpečnostních standardů a implementovali pokročilé mechanismy filtrování provozu a detekce hrozeb. (Statutární město Brno, U.S.Steel Košice, s.r.o., Východoslovenská distribučná a.s., Vodohospodárska výstavba, štátny podnik).                                            Kromě těchto implementací jsme u mnoha našich zákazníků prováděli renewaly, rozšíření a obnovy, čímž jsme zajistili jejich dlouhodobou síťovou stabilitu a bezpečnost.</t>
  </si>
  <si>
    <t>Uveďte, zda-li jste realizovali 3 a více implementací segmentačních nástrojů pro správce informačního systému kritické informační infrastruktury, nebo provozovatele informačního systému kritické informační infrastruktury, služby ve smyslu zákona č. 181/2014 Sb., o kybernetické bezpečnosti. </t>
  </si>
  <si>
    <t>Realizovali jsme více než 3 implementace segmentačních nástrojů pro správce informačních systémů kritické informační infrastruktury. Naše zkušenosti zahrnují projekty v souladu s ekvivalentní legislativou v České republice i na Slovensku, kde jsme úspěšně implementovali bezpečnostní opatření dle místních právních požadavků a standardů kybernetické bezpečnosti. Tyto realizace zahrnovaly návrh bezpečnostní architektury, nasazení segmentačních prvků a integraci s monitorovacími a řídicími systémy. (Detská fakultná nemocnica s poliklinikou Banská Bystrica, Fakultná nemocnica Trenčín, Univerzitná nemocnica - Nemocnica svätého Michala, a.s., Vodohospodárska výstavba, štátny podnik, Nemocnice Pardubického kraje, Oblastní nemocniceš Kladno)</t>
  </si>
  <si>
    <t>Některé realizace jsou v klasifikovaných režimech. Z tohoto pohledu může být obtížnější nebo nemožné je využít jako referenci.</t>
  </si>
  <si>
    <t>Doplněno nad rámec dotazů ke zvážení Zadavatelem pro eventuelní budoucí VŘ - Technologie NGFW (Účastník 3)</t>
  </si>
  <si>
    <t>Umožňuje nabízené řešení monitoring bezpečnostních incidentů pomocí netflow exportu?</t>
  </si>
  <si>
    <t>NSEL je Cisco FW specifická implementace NetFlow eportu optimalizovaná pro bezpečnostní monitoring. Poskytuje optoti běžnému netflow informace pro forenzní analýzu a monitorování bezpečnostních událostí.</t>
  </si>
  <si>
    <t>Umožňuje FW  funkci blokování provozu z otevřených proxy, TOR uzlů, známých botnet C&amp;C adres, známých adres šířících SPAM a Malware? Pokud ano, jakým způsobem?</t>
  </si>
  <si>
    <t>ACL s URL filtrací, případně Security Intelligence filtrace s databázemi na úrovni DNS nebo URL. Možnost definovat i vlastní objekty.</t>
  </si>
  <si>
    <t>Umožňuje FW geo-blokaci až do úrovní jednotlivých zemí?</t>
  </si>
  <si>
    <t>Od verze FTD 7.7 je k dispozici</t>
  </si>
  <si>
    <t xml:space="preserve">Vzhledem k předpokládanému účelu a způsobu nasazení musí být FW schopen v ACL zohlednit kontext (typ zařízení, bezpečnostní role uživatele apod.) získaný v rámci 802.1X autentizace. Popište způsob řešení. </t>
  </si>
  <si>
    <t>Ideálně ve spojení s Cisco ISE a využití SGT</t>
  </si>
  <si>
    <t>Umožňuje FW detekci nebezpečných šifrovaných aplikací i bez jejich dešifrování?</t>
  </si>
  <si>
    <t>Ecnrypted Visibility Engine</t>
  </si>
  <si>
    <t xml:space="preserve">Možnost dynamického mapování IP adres stanic do symbolických názvů a použití těchto objektů v přístupových pravidlech </t>
  </si>
  <si>
    <t>Dynamic Attribute Connector synchronizuje značky definované pro stanice, OS, apod. do objektů, které lze použít v ACL</t>
  </si>
  <si>
    <t>Otevřené a dokumentované API</t>
  </si>
  <si>
    <t>Ano. Praktické příklady např. zde: https://developer.cisco.com/secure-firewall/management-center/</t>
  </si>
  <si>
    <t>Možnost detekce a dekrypce QUICK protokolu</t>
  </si>
  <si>
    <t>Ano, pomocí Snort enginu</t>
  </si>
  <si>
    <t>Z důvodu zvýšené ochrany před novými typy útoků požaduje Zadavatel schopnost IPS pracovat i se strojovým učením a dynamickými signaturami, tj. ochrana před novými nebo cílenými typy útoků</t>
  </si>
  <si>
    <t>Ano, SnortML umožňuje detekci exploitů bez nutnosti vytváření nových signatur, čímž zvyšuje schopnost systému odhalovat zero-day útoky. Více zde: https://secure.cisco.com/secure-firewall/docs/snortml-machine-learning-based-exploit-detection?utm_source=chatgpt.com</t>
  </si>
  <si>
    <t>Počty a typy rozhraní</t>
  </si>
  <si>
    <t>Doporučujeme zvážit nepoužívat atypické rozhraní 40G z důvodu kompatibility ostatních síťových prvků sítě SŽ, s možností náhrady např. 4x10G.</t>
  </si>
  <si>
    <t>Ano</t>
  </si>
  <si>
    <t>Předběžná tržní konzultace -  „Segmentace sítě"</t>
  </si>
  <si>
    <t>Příloha č. 17 Zadávací dokumentace - Dotazy k ceně - Indikace nákladů (uvedené částky jsou bez DPH)</t>
  </si>
  <si>
    <t>Dotazy k pracnosti</t>
  </si>
  <si>
    <t xml:space="preserve">ID Účastníka </t>
  </si>
  <si>
    <t>Položka indikace nákladů</t>
  </si>
  <si>
    <t>Předpokládaný počet MD</t>
  </si>
  <si>
    <t>Předpokládané náklady v kč</t>
  </si>
  <si>
    <t>Upřesnění</t>
  </si>
  <si>
    <t>Poznámka</t>
  </si>
  <si>
    <r>
      <t xml:space="preserve">Jaký je Váš odhad ceny pro etapu „Analýza stávající síťové infrastruktury“ (v Kč bez DPH), kde etapa obsahuje fáze:
-	Dokumentace stávající síťové infrastruktury
-	Inventarizace síťových zařízení a jejich konfigurací
-	Mapování současných síťových toků a závislostí
-	Mapování aplikací a služeb třetích stran
-	Popis stávajícího prostředí
</t>
    </r>
    <r>
      <rPr>
        <b/>
        <sz val="10"/>
        <color theme="1"/>
        <rFont val="Verdana"/>
        <family val="2"/>
      </rPr>
      <t>Klíčový výstup dodavatele:</t>
    </r>
    <r>
      <rPr>
        <sz val="10"/>
        <color theme="1"/>
        <rFont val="Verdana"/>
        <family val="2"/>
      </rPr>
      <t xml:space="preserve"> Dokument, analyzující síťovou infrastrukturu, která bude popisovat stávající prostředí SŽ v detailu potřebném pro návrh segmentace sítě na základě dodaných podkladů od zadavatele. </t>
    </r>
  </si>
  <si>
    <t xml:space="preserve">Cenu uveďte celkově za jednotlivou etapu, případné poznámky k rozkladu uveďte v doplňujícím komentáři.  </t>
  </si>
  <si>
    <r>
      <t xml:space="preserve">Jaký je Váš odhad ceny pro etapu „Specifikace změn architektury segmentované sítě“ (v Kč bez DPH), kde etapa obsahuje fáze: 
-	Základní specifikace
-	Definice VRF instancí a jejich účelu 
-	Definice postupu konfiguračních prací
</t>
    </r>
    <r>
      <rPr>
        <b/>
        <sz val="10"/>
        <color theme="1"/>
        <rFont val="Verdana"/>
        <family val="2"/>
      </rPr>
      <t>Klíčový výstup dodavatele:</t>
    </r>
    <r>
      <rPr>
        <sz val="10"/>
        <color theme="1"/>
        <rFont val="Verdana"/>
        <family val="2"/>
      </rPr>
      <t xml:space="preserve"> Dokument architektury, zobrazující navrhované změny ve vazbě na segmentaci sítě. </t>
    </r>
  </si>
  <si>
    <t>Cenu uveďte celkově za jednotlivou etapu, případné poznámky k rozkladu uveďte v doplňujícím komentáři</t>
  </si>
  <si>
    <r>
      <t xml:space="preserve">Jaký je Váš odhad ceny pro etapu „Implementace / Realizace“ (v Kč bez DPH), kde etapa obsahuje fáze: 
-	Příprava prostředí  
-	Nastavení VRF v testovacím prostředí 
-	Implementace směrovacích protokolů 
-	Příprava operačních procedur 
-	Zátěžové testy
-	Bezpečnostní testování 
-	Optimalizace konfigurace 
-	Školení na nové technologie
-	Dodávka požadovaného HW
-Rollout plán pro celou uživatelskou síť (akceptace zadavatelem)
</t>
    </r>
    <r>
      <rPr>
        <b/>
        <sz val="10"/>
        <color theme="1"/>
        <rFont val="Verdana"/>
        <family val="2"/>
      </rPr>
      <t>Klíčový výstup dodavatele:</t>
    </r>
    <r>
      <rPr>
        <sz val="10"/>
        <color theme="1"/>
        <rFont val="Verdana"/>
        <family val="2"/>
      </rPr>
      <t xml:space="preserve"> Aktivní kroky implementační na základě dvou předešlých fází dle upřesnění zadavatele, směřující k naplnění segmentace uživatelské sítě.</t>
    </r>
  </si>
  <si>
    <t xml:space="preserve">Cenu uveďte celkově za jednotlivou etapu, případné poznámky k rozkladu uveďte v doplňujícím komentáři. </t>
  </si>
  <si>
    <t xml:space="preserve">Jaký je náklad na dlouhodobé poskytnutí administrátora síťových prvků CISCO nad rámec realizačního týmu projektu:
- Konfigurace L2/L3 switchů, routerů, firewallů
- Vytížení kolísavé 16-40 hodin za pracovní týden
</t>
  </si>
  <si>
    <t>Cenu uveďte jako náklad na 1 MD (8 pracovních hodin) specialisty</t>
  </si>
  <si>
    <t>Náklady pracnost celkem:</t>
  </si>
  <si>
    <t xml:space="preserve">Dotazy k ceně poptávaného hardware NGFW, podpory a licencí </t>
  </si>
  <si>
    <t>Id</t>
  </si>
  <si>
    <t xml:space="preserve">Investiční náklady
v Kč </t>
  </si>
  <si>
    <t>Provozní náklady na 5 let v Kč</t>
  </si>
  <si>
    <t xml:space="preserve">Uveďte cenu za 2 kusy – Next Generation Firewall dle konfigurace A. </t>
  </si>
  <si>
    <t xml:space="preserve">Cenu uveďte celkově (v Kč bez DPH) a do komentáře za jednotlivý firewall dle přílohy č. 2 – Specifikace NGFW </t>
  </si>
  <si>
    <t>Palo Alto Networks PA-5420 with redundant AC power supplies</t>
  </si>
  <si>
    <t xml:space="preserve">Uveďte cenu za 10 kusů – Next Generation Firewall dle konfigurace B. </t>
  </si>
  <si>
    <t>Palo Alto Networks PA-3420 with redundant AC power supplies</t>
  </si>
  <si>
    <t xml:space="preserve">Uveďte cenu za podporu a aktualizaci požadovaných bezpečnostních služeb celkově po dobu 60 měsíců. 
- (8x5) 
- (24x7) </t>
  </si>
  <si>
    <t xml:space="preserve">Cenu uveďte celkově (v Kč bez DPH) a do komentáře za jednotlivou položku. </t>
  </si>
  <si>
    <t xml:space="preserve">Uveďte cenu za licence a maintenance po dobu 60 měsíců spolu se specifikací, jaké licence jsou třeba. </t>
  </si>
  <si>
    <t>Cenu uveďte (v Kč bez DPH), případně do komentáře přidejte další poznámky</t>
  </si>
  <si>
    <t>Virtual systems upgrade - Additional 10 virtual systems (1 to 11) for PA-3420
Advanced Threat Prevention subscription 5 year term for device in an HA pair, PA-3420
Advanced DNS Security  subscription 5 year term for device in an HA pair, PA-3420
PA-3420, DLP subscription, for one (1) device in an HA pair, 5 years (60 months) term.
PA-3420, IoT subscription, does not require data lake, for one (1) device in an HA pair, 5 years (60 months) term.
Advanced Threat Prevention subscription 5 year term for device in an HA pair, PA-5420
Advanced DNS Security  subscription 5 year term for device in an HA pair, PA-5420
PA-5420, DLP subscription, for one (1) device in an HA pair, 5 years (60 months) term.
PA-5420, IoT subscription, does not require data lake, for one (1) device in an HA pair, 5 years (60 months) term.</t>
  </si>
  <si>
    <t xml:space="preserve">Uveďte cenu za „firewall management tool“ spolu s náklady na licence a maintenance, support po dobu 60 měsíců.  </t>
  </si>
  <si>
    <t xml:space="preserve">Cenu uveďte (v Kč bez DPH), případně do komentáře přidejte další poznámky jako je způsob „subscription“, o jaký se jedná nástroj atd. </t>
  </si>
  <si>
    <t>Panorama central management software, 25 devices
Partner enabled premium support 5 year term, Panorama 25 devices</t>
  </si>
  <si>
    <t>Náklady HW celkem:</t>
  </si>
  <si>
    <t xml:space="preserve">Dotazy k pracnosti </t>
  </si>
  <si>
    <t>uvedená cena je za HW, ale nelze koupit samotný HW, musí se objednat včetně SNT a subscriptions, tzn. prvotní investiční náklady zahrnují položky 3 a 4 (v případě nákupu na 60 měsíců, může být koupeno prvotně  na kratší dobu)</t>
  </si>
  <si>
    <t>pro NGFW konf. A 14 650 000,- Kč, konf. B 27 607 000,- Kč celkem</t>
  </si>
  <si>
    <t>8X5XNBD</t>
  </si>
  <si>
    <t>FMC Management</t>
  </si>
  <si>
    <t>odhadujeme cca 6 osob po dobu 9 měsíců</t>
  </si>
  <si>
    <t>Pouze pro vybranou pilotní lokalitu po optimalizaci a vyčištění sítě  Objednatelem.</t>
  </si>
  <si>
    <t>1 630 016 Kč (A) 723 263 Kč (B)</t>
  </si>
  <si>
    <t>Doplnění stávajícího FMC</t>
  </si>
  <si>
    <t>Dotazy k pracnosti - Varianta A  (dodáno včetně podrobné kalkulace ve formátu pdf)</t>
  </si>
  <si>
    <r>
      <t xml:space="preserve">Jaký je Váš odhad ceny pro etapu „Specifikace změn architektury segmentované sítě“ (v Kč bez DPH), kde etapa obsahuje fáze: 
-	Základní specifikace
-	Definice VRF instancí a jejich účelu 
-	Definice postupu konfiguračních prací
</t>
    </r>
    <r>
      <rPr>
        <b/>
        <sz val="10"/>
        <color rgb="FF000000"/>
        <rFont val="Verdana"/>
        <family val="2"/>
      </rPr>
      <t>Klíčový výstup dodavatele:</t>
    </r>
    <r>
      <rPr>
        <sz val="10"/>
        <color rgb="FF000000"/>
        <rFont val="Verdana"/>
        <family val="2"/>
      </rPr>
      <t xml:space="preserve"> Dokument architektury, zobrazující navrhované změny ve vazbě na segmentaci sítě. </t>
    </r>
  </si>
  <si>
    <r>
      <t xml:space="preserve">Jaký je Váš odhad ceny pro etapu „Implementace / Realizace“ (v Kč bez DPH), kde etapa obsahuje fáze: 
-	Příprava prostředí  
-	Nastavení VRF v testovacím prostředí 
-	Implementace směrovacích protokolů 
-	Příprava operačních procedur 
-	Zátěžové testy
-	Bezpečnostní testování 
-	Optimalizace konfigurace 
-	Školení na nové technologie
-	Dodávka požadovaného HW
-Rollout plán pro celou uživatelskou síť (akceptace zadavatelem)
</t>
    </r>
    <r>
      <rPr>
        <b/>
        <sz val="10"/>
        <color rgb="FF000000"/>
        <rFont val="Verdana"/>
        <family val="2"/>
      </rPr>
      <t>Klíčový výstup dodavatele:</t>
    </r>
    <r>
      <rPr>
        <sz val="10"/>
        <color rgb="FF000000"/>
        <rFont val="Verdana"/>
        <family val="2"/>
      </rPr>
      <t xml:space="preserve"> Aktivní kroky implementační na základě dvou předešlých fází dle upřesnění zadavatele, směřující k naplnění segmentace uživatelské sítě.</t>
    </r>
  </si>
  <si>
    <t xml:space="preserve">cena vč. školení Check Point Certified System Administrator, 3dny, 1 člověk </t>
  </si>
  <si>
    <t>Podrobný položkový rozpad konfigurace FW, licencí a maintenance je součástí nabídky jako Příloha č. 4</t>
  </si>
  <si>
    <t>3a</t>
  </si>
  <si>
    <t xml:space="preserve">Uveďte cenu za podporu a aktualizaci požadovaných bezpečnostních služeb celkově po dobu 60 měsíců. 
- (8x5) 
</t>
  </si>
  <si>
    <t>3b</t>
  </si>
  <si>
    <t xml:space="preserve">Uveďte cenu za podporu a aktualizaci požadovaných bezpečnostních služeb celkově po dobu 60 měsíců. 
- (24x7) </t>
  </si>
  <si>
    <t>Cena za licence a maintenance je zahrnuta v pořizovací ceně FW, podrobný položkový rozpad viz Příloha č. 4</t>
  </si>
  <si>
    <t>Firewall management tool není potřeba kupovat pro obě varianty A i B zvlášť, stačí pouze 1x CPAP-NGSM600M-BASE, kapacitně je počítáno s 12ks firewallu pro Mangement.</t>
  </si>
  <si>
    <t>Dotazy k pracnosti - Varianta B (dodáno včetně podrobné kalkulace ve formátu pdf)</t>
  </si>
  <si>
    <t>Podrobný položkový rozpad konfigurace FW, licencí a maintenance je součástí nabídky jako Příloha č. 5</t>
  </si>
  <si>
    <t>Cena za licence a maintenance je zahrnuta v pořizovací ceně FW, podrobný položkový rozpad viz Příloha č. 5</t>
  </si>
  <si>
    <t>V závislosti na detailu informací o prostředí a nutnosti fyz. přístupu.</t>
  </si>
  <si>
    <t>Nemáme představu o rozsahu a aktuálni konfiguraci sítě. Není možné konkrétně stanovit, takže náš odhdad vychází z nejpravděpodobnějšího scénáře.</t>
  </si>
  <si>
    <t>Bez poskytnuté dokumentace a dalších detailů, nejsme schopni kvalifikovaně odhadnout pracnost.</t>
  </si>
  <si>
    <t>2x FW
Ceny jsou přepočítány z USD dle aktuálního kurzu, který se může v čase měnit.</t>
  </si>
  <si>
    <t>10xFW
Ceny jsou přepočítány z USD dle aktuálního kurzu, který se může v čase měnit.</t>
  </si>
  <si>
    <t>viz bod níže</t>
  </si>
  <si>
    <t>Ceny jsou přepočítány z USD dle aktuálního kurzu, který se může v čase měnit.</t>
  </si>
  <si>
    <t>Duplicita s tabulkou výše.</t>
  </si>
  <si>
    <t>Příloha č. 17 Zadávací dokumentace - Specifikace Next generation FW</t>
  </si>
  <si>
    <t>Kapacitní specifikace Varianta A</t>
  </si>
  <si>
    <t>Požadovaná vlastnost</t>
  </si>
  <si>
    <t>Požadovaná hodnota vlastnosti</t>
  </si>
  <si>
    <t>Hodnota vlastnosti navrhovaného zařízení</t>
  </si>
  <si>
    <t>Typ zařízení</t>
  </si>
  <si>
    <t>Fyzické ve standardním provedení do rozvaděče o šířce 19 palců.</t>
  </si>
  <si>
    <t>1RU do 19“ Rack</t>
  </si>
  <si>
    <t>Název zařízení (specifikujte navrhovaná zařízení)</t>
  </si>
  <si>
    <t>Uveďte, o jaký se jedná výrobek/společnost</t>
  </si>
  <si>
    <t>Cisco Secure Firewall 4215</t>
  </si>
  <si>
    <t>Minimální počet 40 Gbps rozhraní</t>
  </si>
  <si>
    <t>2x 40/100G QSFP+/QSFP28</t>
  </si>
  <si>
    <t>Minimální počet 10 Gbps rozhraní</t>
  </si>
  <si>
    <t>8x 1/10/25/50G SFP/SFP+/SFP28/SFP56</t>
  </si>
  <si>
    <t>Dosažitelná reálná propustnost při zapnutých funkcionalitách Firewall, IPS, Aplikační kontrola, Web/URL filtering, Antivirus</t>
  </si>
  <si>
    <t xml:space="preserve">Minimálně 20 Gbps provozu označovaného jako „Enterprise Mix traffic“. </t>
  </si>
  <si>
    <t>65Gbps (1024B Avg)</t>
  </si>
  <si>
    <t>SSL/TLS inspekce až do propustnosti</t>
  </si>
  <si>
    <t>Minimálně 20 Gbps.</t>
  </si>
  <si>
    <t>20Gbps</t>
  </si>
  <si>
    <t>Celková minimální propustnost</t>
  </si>
  <si>
    <t>90 Gbps</t>
  </si>
  <si>
    <t>90Gbps</t>
  </si>
  <si>
    <t>Minimální propustnost NGFW</t>
  </si>
  <si>
    <t>60 Gbps</t>
  </si>
  <si>
    <t>65Gbps</t>
  </si>
  <si>
    <t>Kapacitní specifikace Varianta B</t>
  </si>
  <si>
    <t>Uveďte o jaký se jedná výrobek/společnost</t>
  </si>
  <si>
    <t>Cisco Secure Firewall 3130</t>
  </si>
  <si>
    <t>Minimální počet 25 Gbps rozhraní</t>
  </si>
  <si>
    <t>8x 1/10/25G SFP/SFP+/SFP28</t>
  </si>
  <si>
    <t xml:space="preserve">Minimálně 4 Gbps provozu označovaného jako „Enterprise Mix traffic“. </t>
  </si>
  <si>
    <t>38Gbps (1024B Avg)</t>
  </si>
  <si>
    <t>Minimálně 4 Gbps.</t>
  </si>
  <si>
    <t>9.7Gbps</t>
  </si>
  <si>
    <t>15 Gbps</t>
  </si>
  <si>
    <t>42Gbps</t>
  </si>
  <si>
    <t>10 Gbps</t>
  </si>
  <si>
    <t>38Gbps</t>
  </si>
  <si>
    <t>Společné požadavky pro obě varianty</t>
  </si>
  <si>
    <t>Propustnost SSL/TLS inspekce</t>
  </si>
  <si>
    <t>Minimálně TLS 1.2 a TLS 1.3.</t>
  </si>
  <si>
    <t>Podpora dekrypce (TLS Proxy) pro SSL v3.0, TLS v1.0, TLS v1.1, TLS v1.2, TLS v1.3, QUIC</t>
  </si>
  <si>
    <t>Interní virtualizace</t>
  </si>
  <si>
    <t>Zařízení budou rozdělena na dva samostatné klastry, každý klastr po dvou nodech. Každý klastr musí být možné rozdělit minimálně na 5 samostatných administrativně nezávislých virtuálních zařízení, a to bez nutnosti pořízení dodatečné licence.</t>
  </si>
  <si>
    <t>Zařízení podporují multi-instance funkcionalitu (podpora až 10x instancí na 4215, 7x instancí na 3130), High-availability cluster &amp; možnost rozdělit virtuální HA instance v rámci dohledu - FMC Multi-domain funkcionality pro zajištění samostatných administrativních domén</t>
  </si>
  <si>
    <t>Podpora pravidel na základě</t>
  </si>
  <si>
    <t>Firewallová pravidla umožňují řízení provozu na základě uživatelské identity a uživatelských skupin, ve kterých je uživatelská identita členem.</t>
  </si>
  <si>
    <t>Podpora získání identit a atributů z MS AD / Azure EntraID / OpenLDAP &amp; mapping infromace pro uživatele můžeme získat Pasivně - ISE-PIC (Syslog, WMI, LDAP, REST API), ISE (dot1x/SXP), TS Agent &amp; Aktivně - Captive Portal, RA VPN, ZTNA (SAML IdP)</t>
  </si>
  <si>
    <t>Způsoby ověřování uživatelů či napojení na autentizační systémy</t>
  </si>
  <si>
    <t>Podpora proaktivního ověřování pomocí protokolu LDAP, Kerberos, RADIUS a TACASC+. Dále je požadována SSO funkcionalita na základě proaktivního vyčítání událostí o přihlášení ze systému Active Directory.</t>
  </si>
  <si>
    <t>Podpora LDAP, RADIUS, Kerberos, SSO</t>
  </si>
  <si>
    <t>Módy vysoké dostupnosti klastru</t>
  </si>
  <si>
    <t>Podpora režimů Active-Active a Active-Passive.</t>
  </si>
  <si>
    <t>Ano Active-Active (Clustering), Active-Standby (High-Availability)</t>
  </si>
  <si>
    <t>Aplikační kontrola</t>
  </si>
  <si>
    <t>Detekce a řízení síťových aplikací. Minimálně 4000 rozpoznávaných aplikací.</t>
  </si>
  <si>
    <t>Ano nyní 7376x rozpoznatelných aplikací (https://appid.cisco.com/home)</t>
  </si>
  <si>
    <t>URL filtrace</t>
  </si>
  <si>
    <t>Automatické řízení přístupů k webovým službám na základě reputace a kategorií.</t>
  </si>
  <si>
    <t>Antivirus</t>
  </si>
  <si>
    <t>Ochrana před škodlivým softwarem procházejícím firewall v reálném čase.</t>
  </si>
  <si>
    <t>Ano AMPfN / Secure Malware Analytics (1-to-1 (TI), local AV, fuzzy-fingerprinting, Spero (Machine learning) , IOC, Retrospection &amp; File trajectory, Sandboxing)</t>
  </si>
  <si>
    <t>Směrování provozu</t>
  </si>
  <si>
    <t xml:space="preserve">Podpora statického, policy based a dynamického směrování provozu. </t>
  </si>
  <si>
    <t>Statické směrování, ECMP, PBR, application aware/Qos based based routing, Dynamic Routing – BGP, OSPFv2, OSPFv3, EIGPR ,RIP, BFD, Multicats Routing</t>
  </si>
  <si>
    <t xml:space="preserve">Velikost lokálního úložiště </t>
  </si>
  <si>
    <t>Minimálně 100 GB.</t>
  </si>
  <si>
    <t>Ano (4215 – 2x 900GB RAID1 SED – Self-Encrypting Drive, 3130 – 1x 900GB SED - Self-Encrypting Drive) SSD</t>
  </si>
  <si>
    <t>Ochrana proti DoS a DDoS útokům</t>
  </si>
  <si>
    <t>Ano.</t>
  </si>
  <si>
    <t>SNORT Rules (IPS) obsahují specifická pravidla pro ochranu před DoS/DDoS, Security Intelligence (CnC, Bots, Attackers …), PortScan Detection/Prevention</t>
  </si>
  <si>
    <t>Podpora pravidel na základě identit uživatelů</t>
  </si>
  <si>
    <t>Podpora ICAP – variantní informace ve smyslu (je – není)</t>
  </si>
  <si>
    <t>Specializovaný protokol, který umožňuje webovým serverům a proxy serverům přenášet filtrování obsahu, antivirovou kontrolu, vkládání reklam, prevenci ztráty dat (DLP) a další výpočetně náročné úlohy na externí servery ICAP.</t>
  </si>
  <si>
    <t>Podpora ICAP není. Lokální funkce DLP/AV/Interactive Block - SDD (Sensitive Data Detection v rámci SNORT) pro DLP, malware protection – AMPfN/Malware Analytics pro AV funkce &amp; Interactive Block pro zobrazení vlastního content. Pro specifický content filtering doporučujeme externí zařízení (např. Cisco SWA – Secure Web Appliance / SEG – Secure Email Gateway)</t>
  </si>
  <si>
    <t>Další funkcionality</t>
  </si>
  <si>
    <t>Antibot, Ochrana DNS.</t>
  </si>
  <si>
    <t>Security Intelligence (antibot), DNS Inspection Policies / Umbrella policies, Encrypted Visibility Engine (EVE),  Zero Trust Application Policies</t>
  </si>
  <si>
    <t>Podpora IPS/IDS</t>
  </si>
  <si>
    <t>Pokročilé funkcionality (skenování portů, OS Fingerprinting, IP Fragmentaci, Buffer Overflow, testování SIDS atd).</t>
  </si>
  <si>
    <t>Podpora IPS/IDS – preprocesory řeší základní IP kontrolu (FCS, Checksum, defragmentace/reassembly, TCP normalizace (Flags), App/OS/User/IOC detection, port scanning, port independent detection atp.)</t>
  </si>
  <si>
    <t>29100 / Check Point</t>
  </si>
  <si>
    <t>47 Gbps</t>
  </si>
  <si>
    <t>103 Gbps</t>
  </si>
  <si>
    <t>130 Gbps</t>
  </si>
  <si>
    <t>9300 / Check Point</t>
  </si>
  <si>
    <t>TLS 1.2, TLS 1.3</t>
  </si>
  <si>
    <t>Zařízení budou rozdělena na dva
samostatné klastry, každý klastr
po dvou nodech. Každý klastr
musí být možné rozdělit
minimálně na 5 samostatných
administrativně nezávislých
virtuálních zařízení.</t>
  </si>
  <si>
    <t>Firewallová pravidla umožňují
řízení provozu na základě uživatelské identity a
uživatelských skupin, ve kterých
je uživatelská identita členem.</t>
  </si>
  <si>
    <t>Podpora proaktivního ověřování
pomocí protokolu LDAP,
Kerberos, RADIUS a TACASC+.
Dále je požadována SSO
funkcionalita na základě
proaktivního vyčítání událostí o
přihlášení ze systému Active
Directory.</t>
  </si>
  <si>
    <t>Podpora režimů Active-Active a
Active-Passive.</t>
  </si>
  <si>
    <t>Detekce a řízení síťových
aplikací. Minimálně 4000
rozpoznávaných aplikací.</t>
  </si>
  <si>
    <t>Automatické řízení přístupů k
webovým službám na základě
reputace a kategorií.</t>
  </si>
  <si>
    <t>Ochrana před škodlivým
softwarem procházejícím firewall
v reálném čase.</t>
  </si>
  <si>
    <t>Podpora statického, policy based
a dynamického směrování
provozu.</t>
  </si>
  <si>
    <t>DoS Ano, pro DDos není firewall
vhodná platforma.</t>
  </si>
  <si>
    <t>4 porty 10/25G</t>
  </si>
  <si>
    <t>9 Gbps</t>
  </si>
  <si>
    <t>70 Gbps</t>
  </si>
  <si>
    <t>Specifikace podmínek</t>
  </si>
  <si>
    <t>Licence na 6 VSX</t>
  </si>
  <si>
    <t>ANO s výjimkou TACACS+</t>
  </si>
  <si>
    <t>Více než 4500</t>
  </si>
  <si>
    <t>480 GB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</si>
</sst>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0\ %"/>
    <numFmt numFmtId="165" formatCode="#,##0\ &quot;Kč&quot;"/>
    <numFmt numFmtId="166" formatCode="_-* #,##0\ [$Kč-405]_-;\-* #,##0\ [$Kč-405]_-;_-* &quot;-&quot;??\ [$Kč-405]_-;_-@_-"/>
  </numFmts>
  <fonts count="55">
    <font>
      <sz val="10"/>
      <color theme="1"/>
      <name val="Verdana"/>
      <family val="2"/>
      <charset val="238"/>
      <scheme val="minor"/>
    </font>
    <font>
      <sz val="10"/>
      <color theme="1"/>
      <name val="Verdana"/>
      <family val="2"/>
      <charset val="238"/>
    </font>
    <font>
      <b/>
      <sz val="18"/>
      <color theme="5"/>
      <name val="Verdana"/>
      <family val="2"/>
      <charset val="238"/>
      <scheme val="minor"/>
    </font>
    <font>
      <b/>
      <sz val="12"/>
      <color theme="4"/>
      <name val="Verdana"/>
      <family val="2"/>
      <charset val="238"/>
      <scheme val="minor"/>
    </font>
    <font>
      <b/>
      <sz val="9"/>
      <name val="Verdana"/>
      <family val="2"/>
      <charset val="238"/>
      <scheme val="minor"/>
    </font>
    <font>
      <sz val="24"/>
      <color theme="4"/>
      <name val="Verdana"/>
      <family val="2"/>
      <charset val="238"/>
      <scheme val="major"/>
    </font>
    <font>
      <b/>
      <sz val="10"/>
      <color theme="6"/>
      <name val="Verdana"/>
      <family val="2"/>
      <charset val="238"/>
      <scheme val="minor"/>
    </font>
    <font>
      <sz val="10"/>
      <color theme="1"/>
      <name val="Verdana"/>
      <family val="2"/>
      <charset val="238"/>
      <scheme val="minor"/>
    </font>
    <font>
      <b/>
      <sz val="10"/>
      <color theme="0"/>
      <name val="Verdana"/>
      <family val="2"/>
      <charset val="238"/>
      <scheme val="minor"/>
    </font>
    <font>
      <sz val="8"/>
      <color theme="1"/>
      <name val="Verdana"/>
      <family val="2"/>
      <charset val="238"/>
      <scheme val="minor"/>
    </font>
    <font>
      <b/>
      <sz val="10"/>
      <color theme="1"/>
      <name val="Verdana"/>
      <family val="2"/>
      <charset val="238"/>
      <scheme val="minor"/>
    </font>
    <font>
      <sz val="9"/>
      <color theme="1" tint="0.499984740745262"/>
      <name val="Verdana"/>
      <family val="2"/>
      <charset val="238"/>
      <scheme val="minor"/>
    </font>
    <font>
      <sz val="9"/>
      <color theme="9"/>
      <name val="Verdana"/>
      <family val="2"/>
      <charset val="238"/>
      <scheme val="minor"/>
    </font>
    <font>
      <sz val="10"/>
      <color theme="3"/>
      <name val="Verdana"/>
      <family val="2"/>
      <charset val="238"/>
      <scheme val="minor"/>
    </font>
    <font>
      <sz val="9"/>
      <color theme="1"/>
      <name val="Verdana"/>
      <family val="2"/>
      <scheme val="minor"/>
    </font>
    <font>
      <sz val="9"/>
      <color rgb="FF1F2225"/>
      <name val="Verdana"/>
      <family val="2"/>
      <scheme val="minor"/>
    </font>
    <font>
      <b/>
      <sz val="9"/>
      <color rgb="FF1F2225"/>
      <name val="Verdana"/>
      <family val="2"/>
      <scheme val="minor"/>
    </font>
    <font>
      <b/>
      <sz val="10"/>
      <color theme="1"/>
      <name val="Verdana"/>
      <family val="2"/>
      <scheme val="minor"/>
    </font>
    <font>
      <sz val="10"/>
      <color rgb="FF1F2225"/>
      <name val="Verdana"/>
      <family val="2"/>
      <scheme val="minor"/>
    </font>
    <font>
      <u/>
      <sz val="10"/>
      <color theme="10"/>
      <name val="Verdana"/>
      <family val="2"/>
      <charset val="238"/>
      <scheme val="minor"/>
    </font>
    <font>
      <sz val="10"/>
      <color rgb="FF1F2124"/>
      <name val="Verdana"/>
      <family val="2"/>
      <scheme val="minor"/>
    </font>
    <font>
      <b/>
      <sz val="16"/>
      <color theme="7" tint="-0.249977111117893"/>
      <name val="Verdana"/>
      <family val="2"/>
      <scheme val="minor"/>
    </font>
    <font>
      <b/>
      <sz val="10"/>
      <name val="Verdana"/>
      <family val="2"/>
      <scheme val="minor"/>
    </font>
    <font>
      <sz val="10"/>
      <color theme="1"/>
      <name val="Verdana"/>
      <family val="2"/>
      <charset val="238"/>
    </font>
    <font>
      <b/>
      <sz val="10"/>
      <color theme="0"/>
      <name val="Verdana"/>
      <family val="2"/>
      <scheme val="minor"/>
    </font>
    <font>
      <sz val="10"/>
      <color theme="0"/>
      <name val="Verdana"/>
      <family val="2"/>
      <scheme val="minor"/>
    </font>
    <font>
      <sz val="10"/>
      <color theme="1"/>
      <name val="Verdana"/>
      <family val="2"/>
    </font>
    <font>
      <u/>
      <sz val="11"/>
      <color theme="10"/>
      <name val="Verdana"/>
      <family val="2"/>
      <charset val="238"/>
      <scheme val="minor"/>
    </font>
    <font>
      <b/>
      <sz val="10"/>
      <color theme="0"/>
      <name val="Verdana"/>
      <family val="2"/>
    </font>
    <font>
      <sz val="11"/>
      <color theme="1"/>
      <name val="Verdana"/>
      <family val="2"/>
    </font>
    <font>
      <b/>
      <sz val="10"/>
      <color theme="1"/>
      <name val="Verdana"/>
      <family val="2"/>
    </font>
    <font>
      <i/>
      <sz val="10"/>
      <color theme="1"/>
      <name val="Verdana"/>
      <family val="2"/>
    </font>
    <font>
      <b/>
      <sz val="11"/>
      <color theme="0"/>
      <name val="Verdana"/>
      <family val="2"/>
    </font>
    <font>
      <b/>
      <sz val="18"/>
      <color rgb="FFFF5200"/>
      <name val="Verdana"/>
      <family val="2"/>
    </font>
    <font>
      <b/>
      <sz val="28"/>
      <color theme="1"/>
      <name val="Verdana"/>
      <family val="2"/>
      <scheme val="minor"/>
    </font>
    <font>
      <sz val="9"/>
      <color rgb="FF000000"/>
      <name val="Verdana"/>
      <family val="2"/>
      <scheme val="minor"/>
    </font>
    <font>
      <sz val="10"/>
      <name val="Verdana"/>
      <family val="2"/>
      <charset val="238"/>
    </font>
    <font>
      <sz val="10"/>
      <color rgb="FF000000"/>
      <name val="Verdana"/>
      <family val="2"/>
    </font>
    <font>
      <b/>
      <sz val="18"/>
      <color rgb="FFFF5200"/>
      <name val="Verdana"/>
      <family val="2"/>
      <charset val="238"/>
    </font>
    <font>
      <sz val="11"/>
      <color theme="1"/>
      <name val="Verdana"/>
      <family val="2"/>
      <charset val="238"/>
    </font>
    <font>
      <b/>
      <sz val="10"/>
      <color theme="0"/>
      <name val="Verdana"/>
      <family val="2"/>
      <charset val="238"/>
    </font>
    <font>
      <b/>
      <sz val="10"/>
      <color rgb="FF000000"/>
      <name val="Verdana"/>
      <family val="2"/>
    </font>
    <font>
      <b/>
      <sz val="11"/>
      <color theme="0"/>
      <name val="Verdana"/>
      <family val="2"/>
      <charset val="238"/>
    </font>
    <font>
      <i/>
      <sz val="10"/>
      <color theme="1"/>
      <name val="Verdana"/>
      <family val="2"/>
      <charset val="238"/>
    </font>
    <font>
      <sz val="10"/>
      <color theme="0" tint="-0.249977111117893"/>
      <name val="Verdana"/>
      <family val="2"/>
      <charset val="238"/>
    </font>
    <font>
      <sz val="11"/>
      <color theme="0" tint="-0.249977111117893"/>
      <name val="Verdana"/>
      <family val="2"/>
      <charset val="238"/>
    </font>
    <font>
      <i/>
      <sz val="10"/>
      <color theme="0" tint="-0.249977111117893"/>
      <name val="Verdana"/>
      <family val="2"/>
      <charset val="238"/>
    </font>
    <font>
      <sz val="10"/>
      <color rgb="FFFF0000"/>
      <name val="Verdana"/>
      <family val="2"/>
      <charset val="238"/>
    </font>
    <font>
      <b/>
      <sz val="10"/>
      <color theme="0"/>
      <name val="Verdana (Základní text)"/>
      <charset val="238"/>
    </font>
    <font>
      <b/>
      <sz val="14"/>
      <color theme="0"/>
      <name val="Verdana"/>
      <family val="2"/>
      <scheme val="minor"/>
    </font>
    <font>
      <sz val="10"/>
      <color theme="0"/>
      <name val="Verdana"/>
      <family val="2"/>
    </font>
    <font>
      <sz val="10"/>
      <color theme="0"/>
      <name val="Verdana (Základní text)"/>
      <charset val="238"/>
    </font>
    <font>
      <u/>
      <sz val="11"/>
      <color theme="0"/>
      <name val="Verdana (Základní text)"/>
      <charset val="238"/>
    </font>
    <font>
      <sz val="10"/>
      <color theme="0"/>
      <name val="Verdana"/>
      <family val="2"/>
      <charset val="238"/>
    </font>
    <font>
      <b/>
      <sz val="28"/>
      <color theme="0"/>
      <name val="Verdana"/>
      <family val="2"/>
      <scheme val="minor"/>
    </font>
  </fonts>
  <fills count="47">
    <fill>
      <patternFill patternType="none"/>
    </fill>
    <fill>
      <patternFill patternType="gray125"/>
    </fill>
    <fill>
      <patternFill patternType="solid">
        <fgColor theme="5" tint="0.79998168889431442"/>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89996032593768116"/>
        <bgColor indexed="64"/>
      </patternFill>
    </fill>
    <fill>
      <patternFill patternType="solid">
        <fgColor theme="4"/>
        <bgColor indexed="64"/>
      </patternFill>
    </fill>
    <fill>
      <patternFill patternType="solid">
        <fgColor theme="5"/>
        <bgColor indexed="64"/>
      </patternFill>
    </fill>
    <fill>
      <patternFill patternType="solid">
        <fgColor theme="4" tint="0.499984740745262"/>
        <bgColor indexed="64"/>
      </patternFill>
    </fill>
    <fill>
      <patternFill patternType="solid">
        <fgColor theme="4" tint="0.749961851863155"/>
        <bgColor indexed="64"/>
      </patternFill>
    </fill>
    <fill>
      <patternFill patternType="solid">
        <fgColor theme="5" tint="0.39994506668294322"/>
        <bgColor indexed="64"/>
      </patternFill>
    </fill>
    <fill>
      <patternFill patternType="solid">
        <fgColor theme="5" tint="0.59996337778862885"/>
        <bgColor indexed="64"/>
      </patternFill>
    </fill>
    <fill>
      <patternFill patternType="solid">
        <fgColor theme="3" tint="0.59996337778862885"/>
        <bgColor indexed="64"/>
      </patternFill>
    </fill>
    <fill>
      <patternFill patternType="solid">
        <fgColor theme="3" tint="0.79998168889431442"/>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FF5200"/>
        <bgColor indexed="64"/>
      </patternFill>
    </fill>
    <fill>
      <patternFill patternType="solid">
        <fgColor rgb="FF002060"/>
        <bgColor indexed="64"/>
      </patternFill>
    </fill>
    <fill>
      <patternFill patternType="solid">
        <fgColor rgb="FFFFFFFF"/>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5" tint="0.79998168889431442"/>
        <bgColor theme="4" tint="0.79998168889431442"/>
      </patternFill>
    </fill>
    <fill>
      <patternFill patternType="solid">
        <fgColor theme="5" tint="0.39997558519241921"/>
        <bgColor theme="4" tint="0.79998168889431442"/>
      </patternFill>
    </fill>
    <fill>
      <patternFill patternType="solid">
        <fgColor theme="5" tint="-0.249977111117893"/>
        <bgColor theme="4" tint="0.79998168889431442"/>
      </patternFill>
    </fill>
    <fill>
      <patternFill patternType="solid">
        <fgColor theme="7" tint="0.79998168889431442"/>
        <bgColor theme="4" tint="0.79998168889431442"/>
      </patternFill>
    </fill>
    <fill>
      <patternFill patternType="solid">
        <fgColor theme="7" tint="0.59999389629810485"/>
        <bgColor theme="4" tint="0.79998168889431442"/>
      </patternFill>
    </fill>
  </fills>
  <borders count="12">
    <border>
      <left/>
      <right/>
      <top/>
      <bottom/>
      <diagonal/>
    </border>
    <border>
      <left/>
      <right/>
      <top style="medium">
        <color theme="6"/>
      </top>
      <bottom style="medium">
        <color theme="6"/>
      </bottom>
      <diagonal/>
    </border>
    <border>
      <left/>
      <right/>
      <top style="medium">
        <color theme="6"/>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medium">
        <color rgb="FFAAAAAA"/>
      </bottom>
      <diagonal/>
    </border>
    <border>
      <left style="thin">
        <color theme="0"/>
      </left>
      <right/>
      <top/>
      <bottom style="thin">
        <color theme="0" tint="-4.9989318521683403E-2"/>
      </bottom>
      <diagonal/>
    </border>
    <border>
      <left style="thin">
        <color theme="0"/>
      </left>
      <right/>
      <top/>
      <bottom/>
      <diagonal/>
    </border>
    <border>
      <left/>
      <right/>
      <top style="thin">
        <color theme="0" tint="-4.9989318521683403E-2"/>
      </top>
      <bottom/>
      <diagonal/>
    </border>
  </borders>
  <cellStyleXfs count="47">
    <xf numFmtId="0" fontId="0" fillId="0" borderId="0"/>
    <xf numFmtId="0" fontId="5" fillId="0" borderId="0" applyNumberFormat="0" applyFill="0" applyBorder="0" applyAlignment="0" applyProtection="0"/>
    <xf numFmtId="0" fontId="2" fillId="0" borderId="0" applyNumberFormat="0" applyFill="0" applyAlignment="0" applyProtection="0"/>
    <xf numFmtId="0" fontId="3" fillId="0" borderId="0" applyNumberFormat="0" applyFill="0" applyAlignment="0" applyProtection="0"/>
    <xf numFmtId="0" fontId="6" fillId="0" borderId="0" applyNumberFormat="0" applyFill="0" applyAlignment="0" applyProtection="0"/>
    <xf numFmtId="0" fontId="4" fillId="0" borderId="0" applyNumberFormat="0" applyFill="0" applyBorder="0" applyAlignment="0" applyProtection="0"/>
    <xf numFmtId="0" fontId="8" fillId="30" borderId="0" applyNumberFormat="0" applyBorder="0" applyAlignment="0" applyProtection="0"/>
    <xf numFmtId="0" fontId="8" fillId="29" borderId="0" applyNumberFormat="0" applyBorder="0" applyAlignment="0" applyProtection="0"/>
    <xf numFmtId="0" fontId="8" fillId="31" borderId="0" applyNumberFormat="0" applyBorder="0" applyAlignment="0" applyProtection="0"/>
    <xf numFmtId="0" fontId="8" fillId="21" borderId="0" applyNumberFormat="0" applyBorder="0" applyAlignment="0" applyProtection="0"/>
    <xf numFmtId="0" fontId="7" fillId="19" borderId="0" applyNumberFormat="0" applyAlignment="0" applyProtection="0"/>
    <xf numFmtId="0" fontId="13" fillId="28" borderId="0" applyNumberFormat="0" applyAlignment="0" applyProtection="0"/>
    <xf numFmtId="0" fontId="8" fillId="27" borderId="0" applyNumberFormat="0" applyAlignment="0" applyProtection="0"/>
    <xf numFmtId="0" fontId="9" fillId="0" borderId="0" applyNumberFormat="0" applyAlignment="0" applyProtection="0"/>
    <xf numFmtId="0" fontId="11" fillId="0" borderId="0" applyNumberFormat="0" applyFill="0" applyBorder="0" applyAlignment="0" applyProtection="0"/>
    <xf numFmtId="0" fontId="10" fillId="0" borderId="1" applyNumberFormat="0" applyFill="0" applyAlignment="0" applyProtection="0"/>
    <xf numFmtId="0" fontId="8" fillId="22" borderId="0" applyNumberFormat="0" applyAlignment="0" applyProtection="0"/>
    <xf numFmtId="0" fontId="12" fillId="0" borderId="0" applyNumberFormat="0" applyFill="0" applyBorder="0" applyAlignment="0" applyProtection="0"/>
    <xf numFmtId="0" fontId="8" fillId="21"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3" borderId="0" applyNumberFormat="0" applyBorder="0" applyAlignment="0" applyProtection="0"/>
    <xf numFmtId="0" fontId="8" fillId="22" borderId="0" applyNumberFormat="0" applyBorder="0" applyAlignment="0" applyProtection="0"/>
    <xf numFmtId="0" fontId="7" fillId="2" borderId="0" applyNumberFormat="0" applyBorder="0" applyAlignment="0" applyProtection="0"/>
    <xf numFmtId="0" fontId="7" fillId="26" borderId="0" applyNumberFormat="0" applyBorder="0" applyAlignment="0" applyProtection="0"/>
    <xf numFmtId="0" fontId="7" fillId="25" borderId="0" applyNumberFormat="0" applyBorder="0" applyAlignment="0" applyProtection="0"/>
    <xf numFmtId="0" fontId="8"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8"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8"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0" borderId="3">
      <alignment vertical="center"/>
    </xf>
    <xf numFmtId="164" fontId="7" fillId="0" borderId="0" applyFont="0" applyFill="0" applyBorder="0" applyAlignment="0"/>
    <xf numFmtId="0" fontId="4" fillId="0" borderId="2" applyFont="0"/>
    <xf numFmtId="0" fontId="7" fillId="32" borderId="0" applyNumberFormat="0" applyFont="0" applyBorder="0" applyAlignment="0" applyProtection="0"/>
    <xf numFmtId="0" fontId="19" fillId="0" borderId="0" applyNumberFormat="0" applyFill="0" applyBorder="0" applyAlignment="0" applyProtection="0"/>
  </cellStyleXfs>
  <cellXfs count="177">
    <xf numFmtId="0" fontId="0" fillId="0" borderId="0" xfId="0"/>
    <xf numFmtId="0" fontId="5" fillId="0" borderId="0" xfId="1"/>
    <xf numFmtId="0" fontId="2" fillId="0" borderId="0" xfId="2"/>
    <xf numFmtId="0" fontId="0" fillId="0" borderId="0" xfId="0" applyAlignment="1">
      <alignment horizontal="center" vertical="center"/>
    </xf>
    <xf numFmtId="0" fontId="0" fillId="0" borderId="0" xfId="0" applyAlignment="1">
      <alignment horizontal="center" vertical="center" wrapText="1"/>
    </xf>
    <xf numFmtId="0" fontId="18" fillId="0" borderId="0" xfId="0" applyFont="1" applyAlignment="1">
      <alignment horizontal="center" vertical="center" wrapText="1"/>
    </xf>
    <xf numFmtId="0" fontId="17" fillId="33" borderId="8" xfId="0" applyFont="1" applyFill="1" applyBorder="1" applyAlignment="1">
      <alignment horizontal="center" vertical="center" wrapText="1"/>
    </xf>
    <xf numFmtId="0" fontId="0" fillId="0" borderId="0" xfId="0" applyAlignment="1">
      <alignment horizontal="center"/>
    </xf>
    <xf numFmtId="0" fontId="5" fillId="0" borderId="0" xfId="1" applyAlignment="1">
      <alignment horizontal="left" vertical="top"/>
    </xf>
    <xf numFmtId="0" fontId="25" fillId="0" borderId="0" xfId="0" applyFont="1"/>
    <xf numFmtId="0" fontId="17" fillId="0" borderId="0" xfId="0" applyFont="1" applyAlignment="1">
      <alignment horizontal="center" vertical="center"/>
    </xf>
    <xf numFmtId="0" fontId="24" fillId="22" borderId="0" xfId="0" applyFont="1" applyFill="1" applyAlignment="1">
      <alignment horizontal="center" vertical="center"/>
    </xf>
    <xf numFmtId="0" fontId="16" fillId="0" borderId="0" xfId="0" applyFont="1" applyAlignment="1">
      <alignment vertical="center" wrapText="1"/>
    </xf>
    <xf numFmtId="0" fontId="16" fillId="0" borderId="0" xfId="0" applyFont="1" applyAlignment="1">
      <alignment horizontal="center" vertical="center" wrapText="1"/>
    </xf>
    <xf numFmtId="0" fontId="24" fillId="22" borderId="4" xfId="0" applyFont="1" applyFill="1" applyBorder="1" applyAlignment="1">
      <alignment horizontal="center" vertical="center"/>
    </xf>
    <xf numFmtId="0" fontId="28" fillId="35" borderId="9" xfId="0" applyFont="1" applyFill="1" applyBorder="1" applyAlignment="1">
      <alignment horizontal="center" vertical="center"/>
    </xf>
    <xf numFmtId="0" fontId="28" fillId="35" borderId="10" xfId="0" applyFont="1" applyFill="1" applyBorder="1" applyAlignment="1">
      <alignment vertical="center"/>
    </xf>
    <xf numFmtId="0" fontId="28" fillId="35" borderId="10" xfId="0" applyFont="1" applyFill="1" applyBorder="1" applyAlignment="1">
      <alignment horizontal="center" vertical="center" wrapText="1"/>
    </xf>
    <xf numFmtId="0" fontId="29" fillId="0" borderId="4" xfId="0" applyFont="1" applyBorder="1" applyAlignment="1">
      <alignment horizontal="left" vertical="top"/>
    </xf>
    <xf numFmtId="0" fontId="26" fillId="0" borderId="4" xfId="0" applyFont="1" applyBorder="1" applyAlignment="1">
      <alignment horizontal="left" vertical="top" wrapText="1"/>
    </xf>
    <xf numFmtId="0" fontId="29" fillId="0" borderId="4" xfId="0" applyFont="1" applyBorder="1" applyAlignment="1">
      <alignment horizontal="center" vertical="center"/>
    </xf>
    <xf numFmtId="165" fontId="29" fillId="0" borderId="4" xfId="0" applyNumberFormat="1" applyFont="1" applyBorder="1" applyAlignment="1">
      <alignment horizontal="center" vertical="center"/>
    </xf>
    <xf numFmtId="0" fontId="31" fillId="0" borderId="4" xfId="0" applyFont="1" applyBorder="1" applyAlignment="1">
      <alignment horizontal="left" vertical="top" wrapText="1"/>
    </xf>
    <xf numFmtId="0" fontId="29" fillId="0" borderId="4" xfId="0" applyFont="1" applyBorder="1"/>
    <xf numFmtId="14" fontId="32" fillId="36" borderId="0" xfId="0" applyNumberFormat="1" applyFont="1" applyFill="1" applyAlignment="1">
      <alignment horizontal="left"/>
    </xf>
    <xf numFmtId="165" fontId="32" fillId="36" borderId="0" xfId="0" applyNumberFormat="1" applyFont="1" applyFill="1" applyAlignment="1">
      <alignment horizontal="right"/>
    </xf>
    <xf numFmtId="165" fontId="32" fillId="36" borderId="0" xfId="0" applyNumberFormat="1" applyFont="1" applyFill="1" applyAlignment="1">
      <alignment horizontal="center" vertical="top"/>
    </xf>
    <xf numFmtId="0" fontId="33" fillId="0" borderId="0" xfId="2" applyFont="1" applyFill="1"/>
    <xf numFmtId="0" fontId="29" fillId="0" borderId="0" xfId="0" applyFont="1"/>
    <xf numFmtId="0" fontId="28" fillId="35" borderId="9" xfId="0" applyFont="1" applyFill="1" applyBorder="1" applyAlignment="1">
      <alignment vertical="center"/>
    </xf>
    <xf numFmtId="0" fontId="28" fillId="35" borderId="9" xfId="0" applyFont="1" applyFill="1" applyBorder="1" applyAlignment="1">
      <alignment horizontal="center" vertical="center" wrapText="1"/>
    </xf>
    <xf numFmtId="0" fontId="26" fillId="0" borderId="4" xfId="0" applyFont="1" applyBorder="1" applyAlignment="1">
      <alignment horizontal="left" vertical="top"/>
    </xf>
    <xf numFmtId="166" fontId="26" fillId="0" borderId="4" xfId="0" applyNumberFormat="1" applyFont="1" applyBorder="1"/>
    <xf numFmtId="0" fontId="26" fillId="0" borderId="4" xfId="0" applyFont="1" applyBorder="1" applyAlignment="1">
      <alignment vertical="top" wrapText="1"/>
    </xf>
    <xf numFmtId="166" fontId="26" fillId="0" borderId="4" xfId="0" applyNumberFormat="1" applyFont="1" applyBorder="1" applyAlignment="1">
      <alignment wrapText="1"/>
    </xf>
    <xf numFmtId="49" fontId="26" fillId="0" borderId="4" xfId="0" applyNumberFormat="1" applyFont="1" applyBorder="1" applyAlignment="1">
      <alignment wrapText="1"/>
    </xf>
    <xf numFmtId="165" fontId="32" fillId="36" borderId="0" xfId="0" applyNumberFormat="1" applyFont="1" applyFill="1" applyAlignment="1">
      <alignment horizontal="center"/>
    </xf>
    <xf numFmtId="166" fontId="23" fillId="0" borderId="4" xfId="0" applyNumberFormat="1" applyFont="1" applyBorder="1" applyAlignment="1">
      <alignment wrapText="1"/>
    </xf>
    <xf numFmtId="166" fontId="23" fillId="0" borderId="4" xfId="0" applyNumberFormat="1" applyFont="1" applyBorder="1"/>
    <xf numFmtId="0" fontId="28" fillId="35" borderId="10" xfId="0" applyFont="1" applyFill="1" applyBorder="1" applyAlignment="1">
      <alignment horizontal="center" vertical="center"/>
    </xf>
    <xf numFmtId="0" fontId="35" fillId="37" borderId="4" xfId="0" applyFont="1" applyFill="1" applyBorder="1" applyAlignment="1">
      <alignment horizontal="left" vertical="center" wrapText="1"/>
    </xf>
    <xf numFmtId="0" fontId="14" fillId="0" borderId="4" xfId="0" applyFont="1" applyBorder="1" applyAlignment="1">
      <alignment horizontal="justify" vertical="center" wrapText="1"/>
    </xf>
    <xf numFmtId="0" fontId="14" fillId="0" borderId="4" xfId="0" applyFont="1" applyBorder="1" applyAlignment="1">
      <alignment horizontal="left" vertical="center" wrapText="1"/>
    </xf>
    <xf numFmtId="0" fontId="35" fillId="37" borderId="4" xfId="0" applyFont="1" applyFill="1" applyBorder="1" applyAlignment="1">
      <alignment horizontal="justify" vertical="center" wrapText="1"/>
    </xf>
    <xf numFmtId="0" fontId="35" fillId="0" borderId="4" xfId="0" applyFont="1" applyBorder="1" applyAlignment="1">
      <alignment horizontal="justify" vertical="center" wrapText="1"/>
    </xf>
    <xf numFmtId="0" fontId="33" fillId="0" borderId="4" xfId="2" applyFont="1" applyFill="1" applyBorder="1"/>
    <xf numFmtId="0" fontId="29" fillId="0" borderId="4" xfId="0" applyFont="1" applyBorder="1" applyAlignment="1">
      <alignment wrapText="1"/>
    </xf>
    <xf numFmtId="0" fontId="29" fillId="0" borderId="4" xfId="0" applyFont="1" applyBorder="1" applyAlignment="1">
      <alignment vertical="center" wrapText="1"/>
    </xf>
    <xf numFmtId="49" fontId="23" fillId="0" borderId="4" xfId="0" applyNumberFormat="1" applyFont="1" applyBorder="1"/>
    <xf numFmtId="0" fontId="26" fillId="0" borderId="4" xfId="0" applyFont="1" applyBorder="1" applyAlignment="1">
      <alignment wrapText="1"/>
    </xf>
    <xf numFmtId="0" fontId="38" fillId="0" borderId="0" xfId="2" applyFont="1" applyFill="1"/>
    <xf numFmtId="0" fontId="39" fillId="0" borderId="0" xfId="0" applyFont="1"/>
    <xf numFmtId="0" fontId="40" fillId="35" borderId="9" xfId="0" applyFont="1" applyFill="1" applyBorder="1" applyAlignment="1">
      <alignment horizontal="center" vertical="center"/>
    </xf>
    <xf numFmtId="0" fontId="40" fillId="35" borderId="10" xfId="0" applyFont="1" applyFill="1" applyBorder="1" applyAlignment="1">
      <alignment vertical="center"/>
    </xf>
    <xf numFmtId="0" fontId="40" fillId="35" borderId="10" xfId="0" applyFont="1" applyFill="1" applyBorder="1" applyAlignment="1">
      <alignment horizontal="center" vertical="center" wrapText="1"/>
    </xf>
    <xf numFmtId="0" fontId="26" fillId="0" borderId="4" xfId="0" applyFont="1" applyBorder="1"/>
    <xf numFmtId="0" fontId="37" fillId="0" borderId="4" xfId="0" applyFont="1" applyBorder="1" applyAlignment="1">
      <alignment horizontal="left" vertical="top" wrapText="1"/>
    </xf>
    <xf numFmtId="14" fontId="42" fillId="36" borderId="0" xfId="0" applyNumberFormat="1" applyFont="1" applyFill="1" applyAlignment="1">
      <alignment horizontal="left"/>
    </xf>
    <xf numFmtId="165" fontId="42" fillId="36" borderId="0" xfId="0" applyNumberFormat="1" applyFont="1" applyFill="1" applyAlignment="1">
      <alignment horizontal="right"/>
    </xf>
    <xf numFmtId="165" fontId="42" fillId="36" borderId="0" xfId="0" applyNumberFormat="1" applyFont="1" applyFill="1" applyAlignment="1">
      <alignment horizontal="center" vertical="top"/>
    </xf>
    <xf numFmtId="0" fontId="40" fillId="35" borderId="9" xfId="0" applyFont="1" applyFill="1" applyBorder="1" applyAlignment="1">
      <alignment vertical="center"/>
    </xf>
    <xf numFmtId="0" fontId="40" fillId="35" borderId="9" xfId="0" applyFont="1" applyFill="1" applyBorder="1" applyAlignment="1">
      <alignment horizontal="center" vertical="center" wrapText="1"/>
    </xf>
    <xf numFmtId="0" fontId="23" fillId="0" borderId="4" xfId="0" applyFont="1" applyBorder="1" applyAlignment="1">
      <alignment horizontal="left" vertical="top"/>
    </xf>
    <xf numFmtId="165" fontId="39" fillId="0" borderId="4" xfId="0" applyNumberFormat="1" applyFont="1" applyBorder="1" applyAlignment="1">
      <alignment horizontal="center" vertical="center"/>
    </xf>
    <xf numFmtId="0" fontId="43" fillId="0" borderId="4" xfId="0" applyFont="1" applyBorder="1" applyAlignment="1">
      <alignment horizontal="left" vertical="top" wrapText="1"/>
    </xf>
    <xf numFmtId="0" fontId="44" fillId="0" borderId="4" xfId="0" applyFont="1" applyBorder="1" applyAlignment="1">
      <alignment horizontal="left" vertical="top"/>
    </xf>
    <xf numFmtId="165" fontId="45" fillId="0" borderId="4" xfId="0" applyNumberFormat="1" applyFont="1" applyBorder="1" applyAlignment="1">
      <alignment horizontal="center" vertical="center"/>
    </xf>
    <xf numFmtId="0" fontId="46" fillId="0" borderId="4" xfId="0" applyFont="1" applyBorder="1" applyAlignment="1">
      <alignment horizontal="left" vertical="top" wrapText="1"/>
    </xf>
    <xf numFmtId="166" fontId="44" fillId="0" borderId="4" xfId="0" applyNumberFormat="1" applyFont="1" applyBorder="1"/>
    <xf numFmtId="0" fontId="23" fillId="0" borderId="4" xfId="0" applyFont="1" applyBorder="1" applyAlignment="1">
      <alignment vertical="top" wrapText="1"/>
    </xf>
    <xf numFmtId="165" fontId="42" fillId="36" borderId="0" xfId="0" applyNumberFormat="1" applyFont="1" applyFill="1" applyAlignment="1">
      <alignment horizontal="center"/>
    </xf>
    <xf numFmtId="0" fontId="45" fillId="0" borderId="4" xfId="0" applyFont="1" applyBorder="1" applyAlignment="1">
      <alignment horizontal="left" vertical="top"/>
    </xf>
    <xf numFmtId="0" fontId="39" fillId="0" borderId="4" xfId="0" applyFont="1" applyBorder="1" applyAlignment="1">
      <alignment horizontal="left" vertical="top"/>
    </xf>
    <xf numFmtId="0" fontId="29" fillId="0" borderId="4" xfId="0" applyFont="1" applyBorder="1" applyAlignment="1">
      <alignment vertical="top" wrapText="1"/>
    </xf>
    <xf numFmtId="166" fontId="26" fillId="0" borderId="4" xfId="0" applyNumberFormat="1" applyFont="1" applyBorder="1" applyAlignment="1">
      <alignment horizontal="left" vertical="center" wrapText="1"/>
    </xf>
    <xf numFmtId="166" fontId="26" fillId="0" borderId="4" xfId="0" applyNumberFormat="1" applyFont="1" applyBorder="1" applyAlignment="1">
      <alignment horizontal="left" vertical="center"/>
    </xf>
    <xf numFmtId="0" fontId="24" fillId="22" borderId="4" xfId="0" applyFont="1" applyFill="1" applyBorder="1" applyAlignment="1">
      <alignment horizontal="center" vertical="center" wrapText="1"/>
    </xf>
    <xf numFmtId="0" fontId="48" fillId="22" borderId="4" xfId="0" applyFont="1" applyFill="1" applyBorder="1" applyAlignment="1">
      <alignment horizontal="center" vertical="center" wrapText="1"/>
    </xf>
    <xf numFmtId="0" fontId="18" fillId="38" borderId="4" xfId="0" applyFont="1" applyFill="1" applyBorder="1" applyAlignment="1">
      <alignment horizontal="center" vertical="center" wrapText="1"/>
    </xf>
    <xf numFmtId="0" fontId="23" fillId="42" borderId="4" xfId="0" applyFont="1" applyFill="1" applyBorder="1" applyAlignment="1">
      <alignment horizontal="center" vertical="center"/>
    </xf>
    <xf numFmtId="0" fontId="17" fillId="38" borderId="0" xfId="0" applyFont="1" applyFill="1" applyAlignment="1">
      <alignment horizontal="center" vertical="center"/>
    </xf>
    <xf numFmtId="0" fontId="23" fillId="38" borderId="4" xfId="0" applyFont="1" applyFill="1" applyBorder="1" applyAlignment="1">
      <alignment horizontal="center" vertical="center"/>
    </xf>
    <xf numFmtId="0" fontId="23" fillId="42" borderId="4" xfId="0" applyFont="1" applyFill="1" applyBorder="1" applyAlignment="1">
      <alignment horizontal="center" vertical="center" wrapText="1"/>
    </xf>
    <xf numFmtId="0" fontId="23" fillId="38" borderId="4" xfId="0" applyFont="1" applyFill="1" applyBorder="1" applyAlignment="1">
      <alignment horizontal="center" vertical="center" wrapText="1"/>
    </xf>
    <xf numFmtId="0" fontId="18" fillId="0" borderId="0" xfId="0" applyFont="1" applyAlignment="1">
      <alignment horizontal="center" vertical="center"/>
    </xf>
    <xf numFmtId="0" fontId="26" fillId="38" borderId="4" xfId="0" applyFont="1" applyFill="1" applyBorder="1" applyAlignment="1">
      <alignment horizontal="center" vertical="center"/>
    </xf>
    <xf numFmtId="0" fontId="26" fillId="42" borderId="4" xfId="0" applyFont="1" applyFill="1" applyBorder="1" applyAlignment="1">
      <alignment horizontal="center" vertical="center"/>
    </xf>
    <xf numFmtId="0" fontId="27" fillId="42" borderId="4" xfId="46" applyFont="1" applyFill="1" applyBorder="1" applyAlignment="1">
      <alignment horizontal="center" vertical="center" wrapText="1"/>
    </xf>
    <xf numFmtId="0" fontId="27" fillId="38" borderId="4" xfId="46" applyFont="1" applyFill="1" applyBorder="1" applyAlignment="1">
      <alignment horizontal="center" vertical="center" wrapText="1"/>
    </xf>
    <xf numFmtId="0" fontId="17" fillId="39" borderId="0" xfId="0" applyFont="1" applyFill="1" applyAlignment="1">
      <alignment horizontal="center" vertical="center"/>
    </xf>
    <xf numFmtId="0" fontId="0" fillId="39" borderId="5" xfId="0" applyFill="1" applyBorder="1" applyAlignment="1">
      <alignment horizontal="center" vertical="center"/>
    </xf>
    <xf numFmtId="0" fontId="0" fillId="39" borderId="4" xfId="0" applyFill="1" applyBorder="1" applyAlignment="1">
      <alignment horizontal="center" vertical="center"/>
    </xf>
    <xf numFmtId="0" fontId="0" fillId="39" borderId="4" xfId="0" applyFill="1" applyBorder="1" applyAlignment="1">
      <alignment horizontal="center" vertical="center" wrapText="1"/>
    </xf>
    <xf numFmtId="0" fontId="15" fillId="39" borderId="4" xfId="0" applyFont="1" applyFill="1" applyBorder="1" applyAlignment="1">
      <alignment horizontal="center" vertical="center" wrapText="1"/>
    </xf>
    <xf numFmtId="0" fontId="16" fillId="39" borderId="4" xfId="0" applyFont="1" applyFill="1" applyBorder="1" applyAlignment="1">
      <alignment horizontal="center" vertical="center" wrapText="1"/>
    </xf>
    <xf numFmtId="0" fontId="20" fillId="39" borderId="4" xfId="0" applyFont="1" applyFill="1" applyBorder="1" applyAlignment="1">
      <alignment horizontal="center" vertical="center"/>
    </xf>
    <xf numFmtId="0" fontId="0" fillId="39" borderId="7" xfId="0" applyFill="1" applyBorder="1" applyAlignment="1">
      <alignment horizontal="center" vertical="center"/>
    </xf>
    <xf numFmtId="0" fontId="0" fillId="39" borderId="6" xfId="0" applyFill="1" applyBorder="1" applyAlignment="1">
      <alignment horizontal="center" vertical="center"/>
    </xf>
    <xf numFmtId="0" fontId="0" fillId="39" borderId="6" xfId="0" applyFill="1" applyBorder="1" applyAlignment="1">
      <alignment horizontal="center" vertical="center" wrapText="1"/>
    </xf>
    <xf numFmtId="0" fontId="17" fillId="40" borderId="0" xfId="0" applyFont="1" applyFill="1" applyAlignment="1">
      <alignment horizontal="center" vertical="center"/>
    </xf>
    <xf numFmtId="0" fontId="23" fillId="43" borderId="4" xfId="0" applyFont="1" applyFill="1" applyBorder="1" applyAlignment="1">
      <alignment horizontal="center" vertical="center"/>
    </xf>
    <xf numFmtId="0" fontId="23" fillId="40" borderId="4" xfId="0" applyFont="1" applyFill="1" applyBorder="1" applyAlignment="1">
      <alignment horizontal="center" vertical="center"/>
    </xf>
    <xf numFmtId="0" fontId="23" fillId="43" borderId="4" xfId="0" applyFont="1" applyFill="1" applyBorder="1" applyAlignment="1">
      <alignment horizontal="center" vertical="center" wrapText="1"/>
    </xf>
    <xf numFmtId="0" fontId="23" fillId="40" borderId="4" xfId="0" applyFont="1" applyFill="1" applyBorder="1" applyAlignment="1">
      <alignment horizontal="center" vertical="center" wrapText="1"/>
    </xf>
    <xf numFmtId="0" fontId="26" fillId="40" borderId="4" xfId="0" applyFont="1" applyFill="1" applyBorder="1" applyAlignment="1">
      <alignment horizontal="center" vertical="center"/>
    </xf>
    <xf numFmtId="0" fontId="26" fillId="43" borderId="4" xfId="0" applyFont="1" applyFill="1" applyBorder="1" applyAlignment="1">
      <alignment horizontal="center" vertical="center"/>
    </xf>
    <xf numFmtId="0" fontId="0" fillId="40" borderId="4" xfId="0" applyFill="1" applyBorder="1" applyAlignment="1">
      <alignment horizontal="center" vertical="center" wrapText="1"/>
    </xf>
    <xf numFmtId="0" fontId="0" fillId="40" borderId="4" xfId="0" applyFill="1" applyBorder="1" applyAlignment="1">
      <alignment horizontal="center" vertical="center"/>
    </xf>
    <xf numFmtId="0" fontId="24" fillId="41" borderId="0" xfId="0" applyFont="1" applyFill="1" applyAlignment="1">
      <alignment horizontal="center" vertical="center"/>
    </xf>
    <xf numFmtId="0" fontId="50" fillId="44" borderId="4" xfId="0" applyFont="1" applyFill="1" applyBorder="1" applyAlignment="1">
      <alignment horizontal="center" vertical="center"/>
    </xf>
    <xf numFmtId="0" fontId="50" fillId="44" borderId="4" xfId="0" applyFont="1" applyFill="1" applyBorder="1" applyAlignment="1">
      <alignment horizontal="center" vertical="center" wrapText="1"/>
    </xf>
    <xf numFmtId="0" fontId="50" fillId="41" borderId="4" xfId="0" applyFont="1" applyFill="1" applyBorder="1" applyAlignment="1">
      <alignment horizontal="center" vertical="center"/>
    </xf>
    <xf numFmtId="0" fontId="50" fillId="41" borderId="4" xfId="0" applyFont="1" applyFill="1" applyBorder="1" applyAlignment="1">
      <alignment horizontal="center" vertical="center" wrapText="1"/>
    </xf>
    <xf numFmtId="0" fontId="51" fillId="41" borderId="4" xfId="0" applyFont="1" applyFill="1" applyBorder="1" applyAlignment="1">
      <alignment horizontal="center" vertical="center" wrapText="1"/>
    </xf>
    <xf numFmtId="0" fontId="51" fillId="41" borderId="4" xfId="0" applyFont="1" applyFill="1" applyBorder="1" applyAlignment="1">
      <alignment horizontal="center" vertical="center"/>
    </xf>
    <xf numFmtId="0" fontId="51" fillId="44" borderId="4" xfId="0" applyFont="1" applyFill="1" applyBorder="1" applyAlignment="1">
      <alignment horizontal="center" vertical="center" wrapText="1"/>
    </xf>
    <xf numFmtId="0" fontId="51" fillId="44" borderId="4" xfId="0" applyFont="1" applyFill="1" applyBorder="1" applyAlignment="1">
      <alignment horizontal="center" vertical="center"/>
    </xf>
    <xf numFmtId="0" fontId="52" fillId="44" borderId="4" xfId="46" applyFont="1" applyFill="1" applyBorder="1" applyAlignment="1">
      <alignment horizontal="center" vertical="center" wrapText="1"/>
    </xf>
    <xf numFmtId="0" fontId="52" fillId="41" borderId="4" xfId="46" applyFont="1" applyFill="1" applyBorder="1" applyAlignment="1">
      <alignment horizontal="center" vertical="center" wrapText="1"/>
    </xf>
    <xf numFmtId="0" fontId="28" fillId="44" borderId="4" xfId="0" applyFont="1" applyFill="1" applyBorder="1" applyAlignment="1">
      <alignment horizontal="center" vertical="center"/>
    </xf>
    <xf numFmtId="0" fontId="53" fillId="44" borderId="4" xfId="0" applyFont="1" applyFill="1" applyBorder="1" applyAlignment="1">
      <alignment horizontal="center" vertical="center" wrapText="1"/>
    </xf>
    <xf numFmtId="0" fontId="53" fillId="41" borderId="4" xfId="0" applyFont="1" applyFill="1" applyBorder="1" applyAlignment="1">
      <alignment horizontal="center" vertical="center"/>
    </xf>
    <xf numFmtId="0" fontId="53" fillId="44" borderId="4" xfId="0" applyFont="1" applyFill="1" applyBorder="1" applyAlignment="1">
      <alignment horizontal="center" vertical="center"/>
    </xf>
    <xf numFmtId="0" fontId="53" fillId="41" borderId="4" xfId="0" applyFont="1" applyFill="1" applyBorder="1" applyAlignment="1">
      <alignment horizontal="center" vertical="center" wrapText="1"/>
    </xf>
    <xf numFmtId="0" fontId="22" fillId="33" borderId="0" xfId="0" applyFont="1" applyFill="1" applyAlignment="1">
      <alignment horizontal="center" vertical="center"/>
    </xf>
    <xf numFmtId="0" fontId="22" fillId="34" borderId="0" xfId="0" applyFont="1" applyFill="1" applyAlignment="1">
      <alignment horizontal="center" vertical="center"/>
    </xf>
    <xf numFmtId="0" fontId="23" fillId="45" borderId="4" xfId="0" applyFont="1" applyFill="1" applyBorder="1" applyAlignment="1">
      <alignment horizontal="center" vertical="center"/>
    </xf>
    <xf numFmtId="0" fontId="23" fillId="33" borderId="4" xfId="0" applyFont="1" applyFill="1" applyBorder="1" applyAlignment="1">
      <alignment horizontal="center" vertical="center"/>
    </xf>
    <xf numFmtId="0" fontId="23" fillId="45" borderId="4" xfId="0" applyFont="1" applyFill="1" applyBorder="1" applyAlignment="1">
      <alignment horizontal="center" vertical="center" wrapText="1"/>
    </xf>
    <xf numFmtId="0" fontId="23" fillId="33" borderId="4" xfId="0" applyFont="1" applyFill="1" applyBorder="1" applyAlignment="1">
      <alignment horizontal="center" vertical="center" wrapText="1"/>
    </xf>
    <xf numFmtId="0" fontId="0" fillId="45" borderId="4" xfId="0" applyFill="1" applyBorder="1" applyAlignment="1">
      <alignment horizontal="center" vertical="center" wrapText="1"/>
    </xf>
    <xf numFmtId="0" fontId="26" fillId="33" borderId="4" xfId="0" applyFont="1" applyFill="1" applyBorder="1" applyAlignment="1">
      <alignment horizontal="center" vertical="center"/>
    </xf>
    <xf numFmtId="0" fontId="26" fillId="45" borderId="4" xfId="0" applyFont="1" applyFill="1" applyBorder="1" applyAlignment="1">
      <alignment horizontal="center" vertical="center"/>
    </xf>
    <xf numFmtId="0" fontId="27" fillId="33" borderId="4" xfId="46" applyFont="1" applyFill="1" applyBorder="1" applyAlignment="1">
      <alignment horizontal="center" vertical="center" wrapText="1"/>
    </xf>
    <xf numFmtId="0" fontId="27" fillId="33" borderId="4" xfId="46" applyFont="1" applyFill="1" applyBorder="1" applyAlignment="1">
      <alignment horizontal="center" vertical="center"/>
    </xf>
    <xf numFmtId="0" fontId="23" fillId="46" borderId="4" xfId="0" applyFont="1" applyFill="1" applyBorder="1" applyAlignment="1">
      <alignment horizontal="center" vertical="center"/>
    </xf>
    <xf numFmtId="0" fontId="23" fillId="46" borderId="4" xfId="0" applyFont="1" applyFill="1" applyBorder="1" applyAlignment="1">
      <alignment horizontal="center" vertical="center" wrapText="1"/>
    </xf>
    <xf numFmtId="0" fontId="23" fillId="34" borderId="4" xfId="0" applyFont="1" applyFill="1" applyBorder="1" applyAlignment="1">
      <alignment horizontal="center" vertical="center"/>
    </xf>
    <xf numFmtId="0" fontId="0" fillId="46" borderId="4" xfId="0" applyFill="1" applyBorder="1" applyAlignment="1">
      <alignment horizontal="center" vertical="center"/>
    </xf>
    <xf numFmtId="0" fontId="26" fillId="34" borderId="4" xfId="0" applyFont="1" applyFill="1" applyBorder="1" applyAlignment="1">
      <alignment horizontal="center" vertical="center"/>
    </xf>
    <xf numFmtId="0" fontId="26" fillId="46" borderId="4" xfId="0" applyFont="1" applyFill="1" applyBorder="1" applyAlignment="1">
      <alignment horizontal="center" vertical="center"/>
    </xf>
    <xf numFmtId="0" fontId="23" fillId="34" borderId="4" xfId="0" applyFont="1" applyFill="1" applyBorder="1" applyAlignment="1">
      <alignment horizontal="center" vertical="center" wrapText="1"/>
    </xf>
    <xf numFmtId="0" fontId="36" fillId="46" borderId="4" xfId="0" applyFont="1" applyFill="1" applyBorder="1" applyAlignment="1">
      <alignment horizontal="center" vertical="center"/>
    </xf>
    <xf numFmtId="0" fontId="47" fillId="34" borderId="4" xfId="0" applyFont="1" applyFill="1" applyBorder="1" applyAlignment="1">
      <alignment horizontal="center" vertical="center"/>
    </xf>
    <xf numFmtId="0" fontId="27" fillId="46" borderId="4" xfId="46" applyFont="1" applyFill="1" applyBorder="1" applyAlignment="1">
      <alignment horizontal="center" vertical="center" wrapText="1"/>
    </xf>
    <xf numFmtId="0" fontId="36" fillId="46" borderId="4" xfId="0" applyFont="1" applyFill="1" applyBorder="1" applyAlignment="1">
      <alignment horizontal="center" vertical="center" wrapText="1"/>
    </xf>
    <xf numFmtId="0" fontId="47" fillId="34" borderId="4" xfId="0" applyFont="1" applyFill="1" applyBorder="1" applyAlignment="1">
      <alignment horizontal="center" vertical="center" wrapText="1"/>
    </xf>
    <xf numFmtId="0" fontId="27" fillId="34" borderId="4" xfId="46" applyFont="1" applyFill="1" applyBorder="1" applyAlignment="1">
      <alignment horizontal="center" vertical="center" wrapText="1"/>
    </xf>
    <xf numFmtId="0" fontId="36" fillId="34" borderId="4" xfId="0" applyFont="1" applyFill="1" applyBorder="1" applyAlignment="1">
      <alignment horizontal="center" vertical="center"/>
    </xf>
    <xf numFmtId="0" fontId="47" fillId="46" borderId="4" xfId="0" applyFont="1" applyFill="1" applyBorder="1" applyAlignment="1">
      <alignment horizontal="center" vertical="center"/>
    </xf>
    <xf numFmtId="0" fontId="24" fillId="41" borderId="0" xfId="0" applyFont="1" applyFill="1" applyAlignment="1">
      <alignment horizontal="center" vertical="center"/>
    </xf>
    <xf numFmtId="0" fontId="22" fillId="33" borderId="0" xfId="0" applyFont="1" applyFill="1" applyAlignment="1">
      <alignment horizontal="center" vertical="center"/>
    </xf>
    <xf numFmtId="0" fontId="22" fillId="34" borderId="0" xfId="0" applyFont="1" applyFill="1" applyAlignment="1">
      <alignment horizontal="center" vertical="center"/>
    </xf>
    <xf numFmtId="0" fontId="17" fillId="33" borderId="0" xfId="0" applyFont="1" applyFill="1" applyAlignment="1">
      <alignment horizontal="center" vertical="center" wrapText="1"/>
    </xf>
    <xf numFmtId="0" fontId="22" fillId="40" borderId="0" xfId="0" applyFont="1" applyFill="1" applyAlignment="1">
      <alignment horizontal="center" vertical="center"/>
    </xf>
    <xf numFmtId="0" fontId="2" fillId="0" borderId="0" xfId="2" applyAlignment="1">
      <alignment horizontal="left" vertical="top" wrapText="1"/>
    </xf>
    <xf numFmtId="0" fontId="22" fillId="39" borderId="0" xfId="0" applyFont="1" applyFill="1" applyAlignment="1">
      <alignment horizontal="center" vertical="center"/>
    </xf>
    <xf numFmtId="0" fontId="21" fillId="0" borderId="0" xfId="0" applyFont="1" applyAlignment="1">
      <alignment horizontal="center" vertical="center" wrapText="1"/>
    </xf>
    <xf numFmtId="0" fontId="17" fillId="38" borderId="0" xfId="0" applyFont="1" applyFill="1" applyAlignment="1">
      <alignment horizontal="center" vertical="center" wrapText="1"/>
    </xf>
    <xf numFmtId="0" fontId="49" fillId="22" borderId="0" xfId="0" applyFont="1" applyFill="1" applyAlignment="1">
      <alignment horizontal="left" vertical="center" wrapText="1"/>
    </xf>
    <xf numFmtId="0" fontId="2" fillId="0" borderId="0" xfId="2" applyAlignment="1">
      <alignment horizontal="left" wrapText="1"/>
    </xf>
    <xf numFmtId="0" fontId="34" fillId="34" borderId="0" xfId="0" applyFont="1" applyFill="1" applyAlignment="1">
      <alignment horizontal="center" vertical="center"/>
    </xf>
    <xf numFmtId="0" fontId="34" fillId="38" borderId="11" xfId="0" applyFont="1" applyFill="1" applyBorder="1" applyAlignment="1">
      <alignment horizontal="center" vertical="center"/>
    </xf>
    <xf numFmtId="0" fontId="34" fillId="38" borderId="0" xfId="0" applyFont="1" applyFill="1" applyAlignment="1">
      <alignment horizontal="center" vertical="center"/>
    </xf>
    <xf numFmtId="0" fontId="34" fillId="39" borderId="0" xfId="0" applyFont="1" applyFill="1" applyAlignment="1">
      <alignment horizontal="center" vertical="center"/>
    </xf>
    <xf numFmtId="0" fontId="34" fillId="40" borderId="0" xfId="0" applyFont="1" applyFill="1" applyAlignment="1">
      <alignment horizontal="center" vertical="center"/>
    </xf>
    <xf numFmtId="0" fontId="54" fillId="41" borderId="0" xfId="0" applyFont="1" applyFill="1" applyAlignment="1">
      <alignment horizontal="center" vertical="center"/>
    </xf>
    <xf numFmtId="0" fontId="34" fillId="33" borderId="0" xfId="0" applyFont="1" applyFill="1" applyAlignment="1">
      <alignment horizontal="center" vertical="center"/>
    </xf>
    <xf numFmtId="0" fontId="35" fillId="37" borderId="4" xfId="0" applyFont="1" applyFill="1" applyBorder="1" applyAlignment="1">
      <alignment horizontal="left" vertical="center" wrapText="1"/>
    </xf>
    <xf numFmtId="0" fontId="35" fillId="0" borderId="4" xfId="0" applyFont="1" applyBorder="1" applyAlignment="1">
      <alignment horizontal="justify" vertical="center" wrapText="1"/>
    </xf>
    <xf numFmtId="0" fontId="34" fillId="33" borderId="11" xfId="0" applyFont="1" applyFill="1" applyBorder="1" applyAlignment="1">
      <alignment horizontal="center" vertical="center"/>
    </xf>
    <xf numFmtId="0" fontId="35" fillId="0" borderId="4" xfId="0" applyFont="1" applyBorder="1" applyAlignment="1">
      <alignment horizontal="left" vertical="center" wrapText="1"/>
    </xf>
    <xf numFmtId="0" fontId="14" fillId="0" borderId="4" xfId="0" applyFont="1" applyBorder="1" applyAlignment="1">
      <alignment horizontal="justify" vertical="center" wrapText="1"/>
    </xf>
    <xf numFmtId="0" fontId="35" fillId="37" borderId="4" xfId="0" applyFont="1" applyFill="1" applyBorder="1" applyAlignment="1">
      <alignment horizontal="justify" vertical="center" wrapText="1"/>
    </xf>
    <xf numFmtId="0" fontId="54" fillId="41" borderId="11" xfId="0" applyFont="1" applyFill="1" applyBorder="1" applyAlignment="1">
      <alignment horizontal="center" vertical="center"/>
    </xf>
    <xf numFmtId="0" fontId="34" fillId="39" borderId="11" xfId="0" applyFont="1" applyFill="1" applyBorder="1" applyAlignment="1">
      <alignment horizontal="center" vertical="center"/>
    </xf>
    <xf numFmtId="0" fontId="1" fillId="34" borderId="4" xfId="0" applyFont="1" applyFill="1" applyBorder="1" applyAlignment="1">
      <alignment horizontal="center" vertical="center" wrapText="1"/>
    </xf>
  </cellXfs>
  <cellStyles count="47">
    <cellStyle name="20 % – Zvýraznění 1" xfId="19" builtinId="30" customBuiltin="1"/>
    <cellStyle name="20 % – Zvýraznění 2" xfId="23" builtinId="34" customBuiltin="1"/>
    <cellStyle name="20 % – Zvýraznění 3" xfId="27" builtinId="38" customBuiltin="1"/>
    <cellStyle name="20 % – Zvýraznění 4" xfId="31" builtinId="42" customBuiltin="1"/>
    <cellStyle name="20 % – Zvýraznění 5" xfId="35" builtinId="46" customBuiltin="1"/>
    <cellStyle name="20 % – Zvýraznění 6" xfId="39" builtinId="50" customBuiltin="1"/>
    <cellStyle name="40 % – Zvýraznění 1" xfId="20" builtinId="31" customBuiltin="1"/>
    <cellStyle name="40 % – Zvýraznění 2" xfId="24" builtinId="35" customBuiltin="1"/>
    <cellStyle name="40 % – Zvýraznění 3" xfId="28" builtinId="39" customBuiltin="1"/>
    <cellStyle name="40 % – Zvýraznění 4" xfId="32" builtinId="43" customBuiltin="1"/>
    <cellStyle name="40 % – Zvýraznění 5" xfId="36" builtinId="47" customBuiltin="1"/>
    <cellStyle name="40 % – Zvýraznění 6" xfId="40" builtinId="51" customBuiltin="1"/>
    <cellStyle name="60 % – Zvýraznění 1" xfId="21" builtinId="32" customBuiltin="1"/>
    <cellStyle name="60 % – Zvýraznění 2" xfId="25" builtinId="36" customBuiltin="1"/>
    <cellStyle name="60 % – Zvýraznění 3" xfId="29" builtinId="40" customBuiltin="1"/>
    <cellStyle name="60 % – Zvýraznění 4" xfId="33" builtinId="44" customBuiltin="1"/>
    <cellStyle name="60 % – Zvýraznění 5" xfId="37" builtinId="48" customBuiltin="1"/>
    <cellStyle name="60 % – Zvýraznění 6" xfId="41" builtinId="52" customBuiltin="1"/>
    <cellStyle name="Celkem" xfId="15" builtinId="25" customBuiltin="1"/>
    <cellStyle name="Data" xfId="42" xr:uid="{00000000-0005-0000-0000-000013000000}"/>
    <cellStyle name="Hypertextový odkaz" xfId="46" builtinId="8"/>
    <cellStyle name="Kontrolní buňka" xfId="12" builtinId="23" customBuiltin="1"/>
    <cellStyle name="Nadpis 1" xfId="2" builtinId="16" customBuiltin="1"/>
    <cellStyle name="Nadpis 2" xfId="3" builtinId="17" customBuiltin="1"/>
    <cellStyle name="Nadpis 3" xfId="4" builtinId="18" customBuiltin="1"/>
    <cellStyle name="Nadpis 4" xfId="5" builtinId="19" customBuiltin="1"/>
    <cellStyle name="Nadpis tabulky" xfId="44" xr:uid="{00000000-0005-0000-0000-000019000000}"/>
    <cellStyle name="Název" xfId="1" builtinId="15" customBuiltin="1"/>
    <cellStyle name="Neutrální" xfId="8" builtinId="28" customBuiltin="1"/>
    <cellStyle name="Normální" xfId="0" builtinId="0" customBuiltin="1"/>
    <cellStyle name="Podbarvení" xfId="45" xr:uid="{00000000-0005-0000-0000-00001D000000}"/>
    <cellStyle name="Poznámka" xfId="13" builtinId="10" customBuiltin="1"/>
    <cellStyle name="Procent [CZ-2]" xfId="43" xr:uid="{00000000-0005-0000-0000-00001F000000}"/>
    <cellStyle name="Propojená buňka" xfId="11" builtinId="24" customBuiltin="1"/>
    <cellStyle name="Správně" xfId="6" builtinId="26" customBuiltin="1"/>
    <cellStyle name="Špatně" xfId="7" builtinId="27" customBuiltin="1"/>
    <cellStyle name="Text upozornění" xfId="17" builtinId="11" customBuiltin="1"/>
    <cellStyle name="Vstup" xfId="9" builtinId="20" customBuiltin="1"/>
    <cellStyle name="Výpočet" xfId="10" builtinId="22" customBuiltin="1"/>
    <cellStyle name="Výstup" xfId="16" builtinId="21" customBuiltin="1"/>
    <cellStyle name="Vysvětlující text" xfId="14" builtinId="53" customBuiltin="1"/>
    <cellStyle name="Zvýraznění 1" xfId="18" builtinId="29" customBuiltin="1"/>
    <cellStyle name="Zvýraznění 2" xfId="22" builtinId="33" customBuiltin="1"/>
    <cellStyle name="Zvýraznění 3" xfId="26" builtinId="37" customBuiltin="1"/>
    <cellStyle name="Zvýraznění 4" xfId="30" builtinId="41" customBuiltin="1"/>
    <cellStyle name="Zvýraznění 5" xfId="34" builtinId="45" customBuiltin="1"/>
    <cellStyle name="Zvýraznění 6" xfId="38" builtinId="49" customBuiltin="1"/>
  </cellStyles>
  <dxfs count="18">
    <dxf>
      <fill>
        <patternFill>
          <bgColor theme="0" tint="-4.9989318521683403E-2"/>
        </patternFill>
      </fill>
    </dxf>
    <dxf>
      <fill>
        <patternFill>
          <bgColor theme="0" tint="-4.9989318521683403E-2"/>
        </patternFill>
      </fill>
    </dxf>
    <dxf>
      <font>
        <b/>
        <i val="0"/>
      </font>
    </dxf>
    <dxf>
      <font>
        <b/>
        <i val="0"/>
      </font>
    </dxf>
    <dxf>
      <font>
        <b/>
        <i val="0"/>
      </font>
      <fill>
        <patternFill>
          <bgColor theme="0" tint="-4.9989318521683403E-2"/>
        </patternFill>
      </fill>
      <border>
        <top style="thin">
          <color auto="1"/>
        </top>
        <bottom style="thin">
          <color auto="1"/>
        </bottom>
        <vertical style="thin">
          <color auto="1"/>
        </vertical>
        <horizontal style="thin">
          <color auto="1"/>
        </horizontal>
      </border>
    </dxf>
    <dxf>
      <font>
        <b/>
        <i val="0"/>
      </font>
      <fill>
        <patternFill>
          <bgColor theme="0" tint="-4.9989318521683403E-2"/>
        </patternFill>
      </fill>
      <border>
        <top style="thin">
          <color auto="1"/>
        </top>
        <bottom style="thin">
          <color auto="1"/>
        </bottom>
        <vertical style="thin">
          <color auto="1"/>
        </vertical>
        <horizontal style="thin">
          <color auto="1"/>
        </horizontal>
      </border>
    </dxf>
    <dxf>
      <border>
        <top style="thin">
          <color auto="1"/>
        </top>
        <bottom style="thin">
          <color auto="1"/>
        </bottom>
        <vertical style="thin">
          <color auto="1"/>
        </vertical>
        <horizontal style="thin">
          <color auto="1"/>
        </horizontal>
      </border>
    </dxf>
    <dxf>
      <fill>
        <patternFill>
          <bgColor theme="0"/>
        </patternFill>
      </fill>
    </dxf>
    <dxf>
      <fill>
        <patternFill>
          <bgColor theme="0"/>
        </patternFill>
      </fill>
    </dxf>
    <dxf>
      <fill>
        <patternFill>
          <bgColor theme="0"/>
        </patternFill>
      </fill>
    </dxf>
    <dxf>
      <fill>
        <patternFill>
          <bgColor theme="0"/>
        </patternFill>
      </fill>
    </dxf>
    <dxf>
      <fill>
        <patternFill>
          <bgColor theme="0" tint="-4.9989318521683403E-2"/>
        </patternFill>
      </fill>
    </dxf>
    <dxf>
      <fill>
        <patternFill>
          <bgColor theme="0" tint="-4.9989318521683403E-2"/>
        </patternFill>
      </fill>
    </dxf>
    <dxf>
      <font>
        <b/>
        <i val="0"/>
      </font>
      <fill>
        <patternFill>
          <bgColor theme="0" tint="-4.9989318521683403E-2"/>
        </patternFill>
      </fill>
    </dxf>
    <dxf>
      <font>
        <b/>
        <i val="0"/>
      </font>
      <fill>
        <patternFill>
          <bgColor theme="0" tint="-4.9989318521683403E-2"/>
        </patternFill>
      </fill>
    </dxf>
    <dxf>
      <font>
        <b/>
        <i val="0"/>
      </font>
      <border>
        <top style="medium">
          <color theme="6"/>
        </top>
        <bottom style="medium">
          <color theme="6"/>
        </bottom>
        <vertical style="thin">
          <color auto="1"/>
        </vertical>
        <horizontal style="thin">
          <color auto="1"/>
        </horizontal>
      </border>
    </dxf>
    <dxf>
      <font>
        <b/>
        <i val="0"/>
      </font>
      <border>
        <top style="medium">
          <color theme="6"/>
        </top>
        <bottom style="medium">
          <color theme="6"/>
        </bottom>
        <vertical style="thin">
          <color auto="1"/>
        </vertical>
        <horizontal style="thin">
          <color auto="1"/>
        </horizontal>
      </border>
    </dxf>
    <dxf>
      <border>
        <top style="medium">
          <color theme="6"/>
        </top>
        <bottom style="medium">
          <color theme="6"/>
        </bottom>
        <vertical style="thin">
          <color auto="1"/>
        </vertical>
        <horizontal style="thin">
          <color auto="1"/>
        </horizontal>
      </border>
    </dxf>
  </dxfs>
  <tableStyles count="2" defaultTableStyle="Základní tabulka s pruhováním SŽDC" defaultPivotStyle="PivotStyleLight16">
    <tableStyle name="Tabulka s výrazným záhlavím a pruhováním SŽDC" pivot="0" count="11" xr9:uid="{00000000-0011-0000-FFFF-FFFF00000000}">
      <tableStyleElement type="wholeTable" dxfId="17"/>
      <tableStyleElement type="headerRow" dxfId="16"/>
      <tableStyleElement type="totalRow" dxfId="15"/>
      <tableStyleElement type="firstColumn" dxfId="14"/>
      <tableStyleElement type="lastColumn" dxfId="13"/>
      <tableStyleElement type="firstRowStripe" dxfId="12"/>
      <tableStyleElement type="firstColumnStripe" dxfId="11"/>
      <tableStyleElement type="firstHeaderCell" dxfId="10"/>
      <tableStyleElement type="lastHeaderCell" dxfId="9"/>
      <tableStyleElement type="firstTotalCell" dxfId="8"/>
      <tableStyleElement type="lastTotalCell" dxfId="7"/>
    </tableStyle>
    <tableStyle name="Základní tabulka s pruhováním SŽDC" pivot="0" count="7" xr9:uid="{00000000-0011-0000-FFFF-FFFF01000000}">
      <tableStyleElement type="wholeTable" dxfId="6"/>
      <tableStyleElement type="headerRow" dxfId="5"/>
      <tableStyleElement type="totalRow" dxfId="4"/>
      <tableStyleElement type="firstColumn" dxfId="3"/>
      <tableStyleElement type="lastColumn" dxfId="2"/>
      <tableStyleElement type="secondRowStripe" dxfId="1"/>
      <tableStyleElement type="second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SZDC">
  <a:themeElements>
    <a:clrScheme name="SZDC Barvy 2017.1">
      <a:dk1>
        <a:sysClr val="windowText" lastClr="000000"/>
      </a:dk1>
      <a:lt1>
        <a:sysClr val="window" lastClr="FFFFFF"/>
      </a:lt1>
      <a:dk2>
        <a:srgbClr val="44546A"/>
      </a:dk2>
      <a:lt2>
        <a:srgbClr val="E7E6E6"/>
      </a:lt2>
      <a:accent1>
        <a:srgbClr val="002B59"/>
      </a:accent1>
      <a:accent2>
        <a:srgbClr val="FF5200"/>
      </a:accent2>
      <a:accent3>
        <a:srgbClr val="00A1E0"/>
      </a:accent3>
      <a:accent4>
        <a:srgbClr val="FAA800"/>
      </a:accent4>
      <a:accent5>
        <a:srgbClr val="70AD47"/>
      </a:accent5>
      <a:accent6>
        <a:srgbClr val="C00000"/>
      </a:accent6>
      <a:hlink>
        <a:srgbClr val="0563C1"/>
      </a:hlink>
      <a:folHlink>
        <a:srgbClr val="954F72"/>
      </a:folHlink>
    </a:clrScheme>
    <a:fontScheme name="SŽDC Verdana">
      <a:majorFont>
        <a:latin typeface="Verdana"/>
        <a:ea typeface=""/>
        <a:cs typeface=""/>
      </a:majorFont>
      <a:minorFont>
        <a:latin typeface="Verdana"/>
        <a:ea typeface=""/>
        <a:cs typeface=""/>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ommunity.checkpoint.com/t5/IoT-Protect/OT-Processes-Protocols-Procedures-and-People/m-p/198764" TargetMode="External"/><Relationship Id="rId13" Type="http://schemas.openxmlformats.org/officeDocument/2006/relationships/hyperlink" Target="https://www.fortinet.com/content/dam/fortinet/assets/solution-guides/sb-fortinet-and-tufin-security-solution.pdf" TargetMode="External"/><Relationship Id="rId3" Type="http://schemas.openxmlformats.org/officeDocument/2006/relationships/hyperlink" Target="https://www.paloaltonetworks.com/resources/datasheets/dlp-privacy-datasheet" TargetMode="External"/><Relationship Id="rId7" Type="http://schemas.openxmlformats.org/officeDocument/2006/relationships/hyperlink" Target="https://sc1.checkpoint.com/documents/R81.20/WebAdminGuides/EN/CP_R81.20_ThreatPrevention_AdminGuide/Content/Topics-TPG/The_Check_Point_Threat_Prevention_Solution.htm" TargetMode="External"/><Relationship Id="rId12" Type="http://schemas.openxmlformats.org/officeDocument/2006/relationships/hyperlink" Target="https://sc1.checkpoint.com/documents/R81.20/WebAdminGuides/EN/CP_R81.20_ThreatPrevention_AdminGuide/Content/Topics-TPG/Optimizing-IPS_Custom.htm" TargetMode="External"/><Relationship Id="rId2" Type="http://schemas.openxmlformats.org/officeDocument/2006/relationships/hyperlink" Target="https://www.paloaltonetworks.com/resources/datasheets/iot-security" TargetMode="External"/><Relationship Id="rId1" Type="http://schemas.openxmlformats.org/officeDocument/2006/relationships/hyperlink" Target="https://www.paloaltonetworks.com/resources/whitepapers/palo-alto-networks-approach-to-intrusion-prevention" TargetMode="External"/><Relationship Id="rId6" Type="http://schemas.openxmlformats.org/officeDocument/2006/relationships/hyperlink" Target="https://docs.paloaltonetworks.com/pan-os/11-1/pan-os-admin/getting-started" TargetMode="External"/><Relationship Id="rId11" Type="http://schemas.openxmlformats.org/officeDocument/2006/relationships/hyperlink" Target="https://www.checkpoint.com/support-services/support-plans/" TargetMode="External"/><Relationship Id="rId5" Type="http://schemas.openxmlformats.org/officeDocument/2006/relationships/hyperlink" Target="https://www.paloaltonetworks.com/resources/datasheets/dlp-privacy-datasheet" TargetMode="External"/><Relationship Id="rId15" Type="http://schemas.openxmlformats.org/officeDocument/2006/relationships/vmlDrawing" Target="../drawings/vmlDrawing1.vml"/><Relationship Id="rId10" Type="http://schemas.openxmlformats.org/officeDocument/2006/relationships/hyperlink" Target="https://www.tufin.com/supported-devices-and-platforms/check-point-firewalls" TargetMode="External"/><Relationship Id="rId4" Type="http://schemas.openxmlformats.org/officeDocument/2006/relationships/hyperlink" Target="https://docs.paloaltonetworks.com/pan-os/10-1/pan-os-admin/high-availability/ha-concepts/floating-ip-address-and-virtual-mac-address" TargetMode="External"/><Relationship Id="rId9" Type="http://schemas.openxmlformats.org/officeDocument/2006/relationships/hyperlink" Target="https://sc1.checkpoint.com/documents/R82/WebAdminGuides/EN/CP_R82_DataLossPrevention_AdminGuide/Content/Topics-DLPG/Check-Point-Solution-for-DLP.htm" TargetMode="External"/><Relationship Id="rId1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pageSetUpPr fitToPage="1"/>
  </sheetPr>
  <dimension ref="A1:T60"/>
  <sheetViews>
    <sheetView showGridLines="0" tabSelected="1" topLeftCell="A55" zoomScale="50" zoomScaleNormal="50" zoomScaleSheetLayoutView="100" workbookViewId="0">
      <selection activeCell="E75" sqref="E75"/>
    </sheetView>
  </sheetViews>
  <sheetFormatPr defaultColWidth="8.75" defaultRowHeight="12.75"/>
  <cols>
    <col min="1" max="1" width="36" bestFit="1" customWidth="1"/>
    <col min="2" max="2" width="25.625" style="10" customWidth="1"/>
    <col min="3" max="4" width="18.625" style="3" customWidth="1"/>
    <col min="5" max="5" width="53.75" style="3" customWidth="1"/>
    <col min="6" max="7" width="18.625" style="3" customWidth="1"/>
    <col min="8" max="8" width="53.75" style="3" customWidth="1"/>
    <col min="9" max="9" width="18.625" style="3" customWidth="1"/>
    <col min="10" max="10" width="26.625" style="3" customWidth="1"/>
    <col min="11" max="11" width="53.75" style="3" customWidth="1"/>
    <col min="12" max="13" width="18.625" style="3" customWidth="1"/>
    <col min="14" max="14" width="53.75" style="3" customWidth="1"/>
    <col min="15" max="15" width="18.625" style="3" customWidth="1"/>
    <col min="16" max="16" width="26.75" style="3" customWidth="1"/>
    <col min="17" max="17" width="53.75" style="3" customWidth="1"/>
    <col min="18" max="18" width="18.625" style="3" customWidth="1"/>
    <col min="19" max="19" width="29" style="3" customWidth="1"/>
    <col min="20" max="20" width="53.75" style="3" customWidth="1"/>
  </cols>
  <sheetData>
    <row r="1" spans="1:20" ht="29.25">
      <c r="A1" s="8" t="s">
        <v>0</v>
      </c>
    </row>
    <row r="2" spans="1:20" ht="22.5">
      <c r="A2" s="155" t="s">
        <v>1</v>
      </c>
      <c r="B2" s="155"/>
      <c r="C2" s="155"/>
      <c r="D2" s="155"/>
      <c r="E2" s="155"/>
      <c r="F2" s="155"/>
    </row>
    <row r="5" spans="1:20" ht="29.1" customHeight="1">
      <c r="C5" s="157" t="s">
        <v>2</v>
      </c>
      <c r="D5" s="157"/>
      <c r="E5" s="157"/>
      <c r="F5" s="157"/>
      <c r="G5" s="157"/>
      <c r="H5" s="157"/>
    </row>
    <row r="6" spans="1:20" ht="29.1" customHeight="1">
      <c r="A6" s="153" t="s">
        <v>3</v>
      </c>
      <c r="B6" s="153"/>
      <c r="C6" s="158" t="s">
        <v>4</v>
      </c>
      <c r="D6" s="158"/>
      <c r="E6" s="158"/>
      <c r="F6" s="156" t="s">
        <v>5</v>
      </c>
      <c r="G6" s="156"/>
      <c r="H6" s="156"/>
      <c r="I6" s="154" t="s">
        <v>6</v>
      </c>
      <c r="J6" s="154"/>
      <c r="K6" s="154"/>
      <c r="L6" s="150" t="s">
        <v>7</v>
      </c>
      <c r="M6" s="150"/>
      <c r="N6" s="150"/>
      <c r="O6" s="151" t="s">
        <v>8</v>
      </c>
      <c r="P6" s="151"/>
      <c r="Q6" s="151"/>
      <c r="R6" s="152" t="s">
        <v>9</v>
      </c>
      <c r="S6" s="152"/>
      <c r="T6" s="152"/>
    </row>
    <row r="7" spans="1:20" ht="29.1" customHeight="1" thickBot="1">
      <c r="A7" s="6" t="s">
        <v>10</v>
      </c>
      <c r="B7" s="6" t="s">
        <v>11</v>
      </c>
      <c r="C7" s="80" t="s">
        <v>12</v>
      </c>
      <c r="D7" s="80" t="s">
        <v>13</v>
      </c>
      <c r="E7" s="80" t="s">
        <v>14</v>
      </c>
      <c r="F7" s="89" t="s">
        <v>12</v>
      </c>
      <c r="G7" s="89" t="s">
        <v>13</v>
      </c>
      <c r="H7" s="89" t="s">
        <v>14</v>
      </c>
      <c r="I7" s="99" t="s">
        <v>12</v>
      </c>
      <c r="J7" s="99" t="s">
        <v>13</v>
      </c>
      <c r="K7" s="99" t="s">
        <v>14</v>
      </c>
      <c r="L7" s="108" t="s">
        <v>12</v>
      </c>
      <c r="M7" s="108" t="s">
        <v>13</v>
      </c>
      <c r="N7" s="108" t="s">
        <v>14</v>
      </c>
      <c r="O7" s="124" t="s">
        <v>12</v>
      </c>
      <c r="P7" s="124" t="s">
        <v>13</v>
      </c>
      <c r="Q7" s="124" t="s">
        <v>14</v>
      </c>
      <c r="R7" s="125" t="s">
        <v>12</v>
      </c>
      <c r="S7" s="125" t="s">
        <v>13</v>
      </c>
      <c r="T7" s="125" t="s">
        <v>14</v>
      </c>
    </row>
    <row r="8" spans="1:20" s="9" customFormat="1" ht="27" customHeight="1">
      <c r="A8" s="159" t="s">
        <v>15</v>
      </c>
      <c r="B8" s="159"/>
      <c r="C8" s="159"/>
      <c r="D8" s="159"/>
      <c r="E8" s="159"/>
      <c r="F8" s="159"/>
      <c r="G8" s="159"/>
      <c r="H8" s="159"/>
      <c r="I8" s="159"/>
      <c r="J8" s="159"/>
      <c r="K8" s="159"/>
      <c r="L8" s="159"/>
      <c r="M8" s="159"/>
      <c r="N8" s="159"/>
      <c r="O8" s="159"/>
      <c r="P8" s="159"/>
      <c r="Q8" s="159"/>
      <c r="R8" s="159"/>
      <c r="S8" s="159"/>
      <c r="T8" s="159"/>
    </row>
    <row r="9" spans="1:20" s="3" customFormat="1" ht="81.95" customHeight="1">
      <c r="A9" s="11">
        <v>1</v>
      </c>
      <c r="B9" s="76" t="s">
        <v>16</v>
      </c>
      <c r="C9" s="79" t="s">
        <v>17</v>
      </c>
      <c r="D9" s="79"/>
      <c r="E9" s="82" t="s">
        <v>18</v>
      </c>
      <c r="F9" s="90"/>
      <c r="G9" s="91"/>
      <c r="H9" s="92"/>
      <c r="I9" s="100" t="s">
        <v>19</v>
      </c>
      <c r="J9" s="102" t="s">
        <v>20</v>
      </c>
      <c r="K9" s="102"/>
      <c r="L9" s="109" t="s">
        <v>21</v>
      </c>
      <c r="M9" s="109"/>
      <c r="N9" s="110" t="s">
        <v>22</v>
      </c>
      <c r="O9" s="126" t="s">
        <v>19</v>
      </c>
      <c r="P9" s="126"/>
      <c r="Q9" s="128" t="s">
        <v>23</v>
      </c>
      <c r="R9" s="135" t="s">
        <v>17</v>
      </c>
      <c r="S9" s="135"/>
      <c r="T9" s="136" t="s">
        <v>24</v>
      </c>
    </row>
    <row r="10" spans="1:20" ht="198.4" customHeight="1">
      <c r="A10" s="11">
        <v>2</v>
      </c>
      <c r="B10" s="76" t="s">
        <v>25</v>
      </c>
      <c r="C10" s="81" t="s">
        <v>21</v>
      </c>
      <c r="D10" s="81"/>
      <c r="E10" s="81"/>
      <c r="F10" s="90"/>
      <c r="G10" s="91"/>
      <c r="H10" s="92"/>
      <c r="I10" s="101" t="s">
        <v>19</v>
      </c>
      <c r="J10" s="103" t="s">
        <v>26</v>
      </c>
      <c r="K10" s="101"/>
      <c r="L10" s="111" t="s">
        <v>21</v>
      </c>
      <c r="M10" s="111"/>
      <c r="N10" s="111"/>
      <c r="O10" s="127" t="s">
        <v>17</v>
      </c>
      <c r="P10" s="129" t="s">
        <v>27</v>
      </c>
      <c r="Q10" s="129" t="s">
        <v>28</v>
      </c>
      <c r="R10" s="137" t="s">
        <v>21</v>
      </c>
      <c r="S10" s="137"/>
      <c r="T10" s="137"/>
    </row>
    <row r="11" spans="1:20" ht="204">
      <c r="A11" s="11">
        <v>3</v>
      </c>
      <c r="B11" s="76" t="s">
        <v>29</v>
      </c>
      <c r="C11" s="79" t="s">
        <v>21</v>
      </c>
      <c r="D11" s="79"/>
      <c r="E11" s="79"/>
      <c r="F11" s="90"/>
      <c r="G11" s="91"/>
      <c r="H11" s="92"/>
      <c r="I11" s="100" t="s">
        <v>19</v>
      </c>
      <c r="J11" s="102" t="s">
        <v>30</v>
      </c>
      <c r="K11" s="100"/>
      <c r="L11" s="109" t="s">
        <v>21</v>
      </c>
      <c r="M11" s="109"/>
      <c r="N11" s="109"/>
      <c r="O11" s="126" t="s">
        <v>31</v>
      </c>
      <c r="P11" s="128" t="s">
        <v>32</v>
      </c>
      <c r="Q11" s="126"/>
      <c r="R11" s="135" t="s">
        <v>21</v>
      </c>
      <c r="S11" s="135"/>
      <c r="T11" s="135"/>
    </row>
    <row r="12" spans="1:20" ht="89.25">
      <c r="A12" s="11">
        <v>4</v>
      </c>
      <c r="B12" s="76" t="s">
        <v>33</v>
      </c>
      <c r="C12" s="81" t="s">
        <v>17</v>
      </c>
      <c r="D12" s="81"/>
      <c r="E12" s="83" t="s">
        <v>34</v>
      </c>
      <c r="F12" s="90"/>
      <c r="G12" s="91"/>
      <c r="H12" s="92"/>
      <c r="I12" s="101" t="s">
        <v>21</v>
      </c>
      <c r="J12" s="103" t="s">
        <v>35</v>
      </c>
      <c r="K12" s="101"/>
      <c r="L12" s="111" t="s">
        <v>21</v>
      </c>
      <c r="M12" s="112" t="s">
        <v>36</v>
      </c>
      <c r="N12" s="111"/>
      <c r="O12" s="127" t="s">
        <v>31</v>
      </c>
      <c r="P12" s="129" t="s">
        <v>37</v>
      </c>
      <c r="Q12" s="127"/>
      <c r="R12" s="137" t="s">
        <v>21</v>
      </c>
      <c r="S12" s="137" t="s">
        <v>38</v>
      </c>
      <c r="T12" s="176" t="s">
        <v>39</v>
      </c>
    </row>
    <row r="13" spans="1:20" ht="63.75">
      <c r="A13" s="11">
        <v>5</v>
      </c>
      <c r="B13" s="76" t="s">
        <v>40</v>
      </c>
      <c r="C13" s="79" t="s">
        <v>21</v>
      </c>
      <c r="D13" s="79"/>
      <c r="E13" s="82" t="s">
        <v>41</v>
      </c>
      <c r="F13" s="90"/>
      <c r="G13" s="91"/>
      <c r="H13" s="92"/>
      <c r="I13" s="100" t="s">
        <v>21</v>
      </c>
      <c r="J13" s="102" t="s">
        <v>42</v>
      </c>
      <c r="K13" s="100"/>
      <c r="L13" s="109" t="s">
        <v>21</v>
      </c>
      <c r="M13" s="110" t="s">
        <v>43</v>
      </c>
      <c r="N13" s="109"/>
      <c r="O13" s="126" t="s">
        <v>31</v>
      </c>
      <c r="P13" s="130" t="s">
        <v>44</v>
      </c>
      <c r="Q13" s="126"/>
      <c r="R13" s="135" t="s">
        <v>21</v>
      </c>
      <c r="S13" s="138" t="s">
        <v>45</v>
      </c>
      <c r="T13" s="135"/>
    </row>
    <row r="14" spans="1:20" ht="153">
      <c r="A14" s="11">
        <v>6</v>
      </c>
      <c r="B14" s="76" t="s">
        <v>46</v>
      </c>
      <c r="C14" s="85" t="s">
        <v>21</v>
      </c>
      <c r="D14" s="85"/>
      <c r="E14" s="81"/>
      <c r="F14" s="90"/>
      <c r="G14" s="91"/>
      <c r="H14" s="92"/>
      <c r="I14" s="104" t="s">
        <v>21</v>
      </c>
      <c r="J14" s="103" t="s">
        <v>47</v>
      </c>
      <c r="K14" s="101"/>
      <c r="L14" s="111" t="s">
        <v>21</v>
      </c>
      <c r="M14" s="111" t="s">
        <v>48</v>
      </c>
      <c r="N14" s="111"/>
      <c r="O14" s="131" t="s">
        <v>21</v>
      </c>
      <c r="P14" s="129" t="s">
        <v>49</v>
      </c>
      <c r="Q14" s="127"/>
      <c r="R14" s="139" t="s">
        <v>21</v>
      </c>
      <c r="S14" s="137"/>
      <c r="T14" s="137"/>
    </row>
    <row r="15" spans="1:20" ht="282.95" customHeight="1">
      <c r="A15" s="11">
        <v>7</v>
      </c>
      <c r="B15" s="76" t="s">
        <v>50</v>
      </c>
      <c r="C15" s="79" t="s">
        <v>17</v>
      </c>
      <c r="D15" s="79"/>
      <c r="E15" s="79" t="s">
        <v>51</v>
      </c>
      <c r="F15" s="96"/>
      <c r="G15" s="97"/>
      <c r="H15" s="98"/>
      <c r="I15" s="105" t="s">
        <v>21</v>
      </c>
      <c r="J15" s="102" t="s">
        <v>52</v>
      </c>
      <c r="K15" s="100"/>
      <c r="L15" s="109" t="s">
        <v>21</v>
      </c>
      <c r="M15" s="110" t="s">
        <v>53</v>
      </c>
      <c r="N15" s="109"/>
      <c r="O15" s="132" t="s">
        <v>31</v>
      </c>
      <c r="P15" s="128" t="s">
        <v>54</v>
      </c>
      <c r="Q15" s="126"/>
      <c r="R15" s="140" t="s">
        <v>21</v>
      </c>
      <c r="S15" s="136" t="s">
        <v>55</v>
      </c>
      <c r="T15" s="135"/>
    </row>
    <row r="16" spans="1:20" ht="127.5">
      <c r="A16" s="11">
        <v>8</v>
      </c>
      <c r="B16" s="76" t="s">
        <v>56</v>
      </c>
      <c r="C16" s="81" t="s">
        <v>17</v>
      </c>
      <c r="D16" s="81"/>
      <c r="E16" s="83" t="s">
        <v>57</v>
      </c>
      <c r="F16" s="96"/>
      <c r="G16" s="97"/>
      <c r="H16" s="98"/>
      <c r="I16" s="104" t="s">
        <v>21</v>
      </c>
      <c r="J16" s="103" t="s">
        <v>58</v>
      </c>
      <c r="K16" s="101"/>
      <c r="L16" s="111" t="s">
        <v>21</v>
      </c>
      <c r="M16" s="112" t="s">
        <v>59</v>
      </c>
      <c r="N16" s="111"/>
      <c r="O16" s="131" t="s">
        <v>31</v>
      </c>
      <c r="P16" s="129" t="s">
        <v>60</v>
      </c>
      <c r="Q16" s="127"/>
      <c r="R16" s="139" t="s">
        <v>31</v>
      </c>
      <c r="S16" s="137"/>
      <c r="T16" s="137"/>
    </row>
    <row r="17" spans="1:20" ht="127.5">
      <c r="A17" s="11">
        <v>9</v>
      </c>
      <c r="B17" s="76" t="s">
        <v>61</v>
      </c>
      <c r="C17" s="86" t="s">
        <v>19</v>
      </c>
      <c r="D17" s="86"/>
      <c r="E17" s="79"/>
      <c r="F17" s="96"/>
      <c r="G17" s="97"/>
      <c r="H17" s="98"/>
      <c r="I17" s="105" t="s">
        <v>19</v>
      </c>
      <c r="J17" s="102" t="s">
        <v>62</v>
      </c>
      <c r="K17" s="100"/>
      <c r="L17" s="109" t="s">
        <v>21</v>
      </c>
      <c r="M17" s="110" t="s">
        <v>63</v>
      </c>
      <c r="N17" s="109"/>
      <c r="O17" s="132" t="s">
        <v>21</v>
      </c>
      <c r="P17" s="126"/>
      <c r="Q17" s="126"/>
      <c r="R17" s="140" t="s">
        <v>31</v>
      </c>
      <c r="S17" s="135"/>
      <c r="T17" s="135"/>
    </row>
    <row r="18" spans="1:20" s="9" customFormat="1" ht="38.1" customHeight="1">
      <c r="A18" s="159" t="s">
        <v>64</v>
      </c>
      <c r="B18" s="159"/>
      <c r="C18" s="159"/>
      <c r="D18" s="159"/>
      <c r="E18" s="159"/>
      <c r="F18" s="159"/>
      <c r="G18" s="159"/>
      <c r="H18" s="159"/>
      <c r="I18" s="159"/>
      <c r="J18" s="159"/>
      <c r="K18" s="159"/>
      <c r="L18" s="159"/>
      <c r="M18" s="159"/>
      <c r="N18" s="159"/>
      <c r="O18" s="159"/>
      <c r="P18" s="159"/>
      <c r="Q18" s="159"/>
      <c r="R18" s="159"/>
      <c r="S18" s="159"/>
      <c r="T18" s="159"/>
    </row>
    <row r="19" spans="1:20" ht="127.5">
      <c r="A19" s="11">
        <v>10</v>
      </c>
      <c r="B19" s="76" t="s">
        <v>65</v>
      </c>
      <c r="C19" s="81" t="s">
        <v>21</v>
      </c>
      <c r="D19" s="81"/>
      <c r="E19" s="83" t="s">
        <v>66</v>
      </c>
      <c r="F19" s="91"/>
      <c r="G19" s="91"/>
      <c r="H19" s="92"/>
      <c r="I19" s="101" t="s">
        <v>21</v>
      </c>
      <c r="J19" s="103" t="s">
        <v>67</v>
      </c>
      <c r="K19" s="101"/>
      <c r="L19" s="114" t="s">
        <v>21</v>
      </c>
      <c r="M19" s="113" t="s">
        <v>68</v>
      </c>
      <c r="N19" s="113" t="s">
        <v>69</v>
      </c>
      <c r="O19" s="127" t="s">
        <v>31</v>
      </c>
      <c r="P19" s="133" t="s">
        <v>69</v>
      </c>
      <c r="Q19" s="127"/>
      <c r="R19" s="137" t="s">
        <v>21</v>
      </c>
      <c r="S19" s="141"/>
      <c r="T19" s="137"/>
    </row>
    <row r="20" spans="1:20" s="9" customFormat="1" ht="38.1" customHeight="1">
      <c r="A20" s="159" t="s">
        <v>70</v>
      </c>
      <c r="B20" s="159"/>
      <c r="C20" s="159"/>
      <c r="D20" s="159"/>
      <c r="E20" s="159"/>
      <c r="F20" s="159"/>
      <c r="G20" s="159"/>
      <c r="H20" s="159"/>
      <c r="I20" s="159"/>
      <c r="J20" s="159"/>
      <c r="K20" s="159"/>
      <c r="L20" s="159"/>
      <c r="M20" s="159"/>
      <c r="N20" s="159"/>
      <c r="O20" s="159"/>
      <c r="P20" s="159"/>
      <c r="Q20" s="159"/>
      <c r="R20" s="159"/>
      <c r="S20" s="159"/>
      <c r="T20" s="159"/>
    </row>
    <row r="21" spans="1:20" ht="312" customHeight="1">
      <c r="A21" s="11">
        <v>11</v>
      </c>
      <c r="B21" s="76" t="s">
        <v>71</v>
      </c>
      <c r="C21" s="79" t="s">
        <v>21</v>
      </c>
      <c r="D21" s="79" t="s">
        <v>72</v>
      </c>
      <c r="E21" s="79"/>
      <c r="F21" s="91"/>
      <c r="G21" s="91"/>
      <c r="H21" s="92"/>
      <c r="I21" s="100" t="s">
        <v>21</v>
      </c>
      <c r="J21" s="102" t="s">
        <v>73</v>
      </c>
      <c r="K21" s="100"/>
      <c r="L21" s="116" t="s">
        <v>21</v>
      </c>
      <c r="M21" s="115" t="s">
        <v>74</v>
      </c>
      <c r="N21" s="116"/>
      <c r="O21" s="126" t="s">
        <v>21</v>
      </c>
      <c r="P21" s="129" t="s">
        <v>75</v>
      </c>
      <c r="Q21" s="126"/>
      <c r="R21" s="136" t="s">
        <v>21</v>
      </c>
      <c r="S21" s="145" t="s">
        <v>76</v>
      </c>
      <c r="T21" s="136"/>
    </row>
    <row r="22" spans="1:20" ht="270.95" customHeight="1">
      <c r="A22" s="11">
        <v>12</v>
      </c>
      <c r="B22" s="76" t="s">
        <v>77</v>
      </c>
      <c r="C22" s="81" t="s">
        <v>21</v>
      </c>
      <c r="D22" s="81" t="s">
        <v>78</v>
      </c>
      <c r="E22" s="81"/>
      <c r="F22" s="91"/>
      <c r="G22" s="91"/>
      <c r="H22" s="92"/>
      <c r="I22" s="101" t="s">
        <v>21</v>
      </c>
      <c r="J22" s="103" t="s">
        <v>79</v>
      </c>
      <c r="K22" s="101"/>
      <c r="L22" s="114" t="s">
        <v>21</v>
      </c>
      <c r="M22" s="113" t="s">
        <v>80</v>
      </c>
      <c r="N22" s="114"/>
      <c r="O22" s="127" t="s">
        <v>19</v>
      </c>
      <c r="P22" s="127" t="s">
        <v>81</v>
      </c>
      <c r="Q22" s="127"/>
      <c r="R22" s="141" t="s">
        <v>31</v>
      </c>
      <c r="S22" s="146"/>
      <c r="T22" s="141"/>
    </row>
    <row r="23" spans="1:20" ht="331.5">
      <c r="A23" s="11">
        <v>13</v>
      </c>
      <c r="B23" s="76" t="s">
        <v>82</v>
      </c>
      <c r="C23" s="79" t="s">
        <v>21</v>
      </c>
      <c r="D23" s="87" t="s">
        <v>83</v>
      </c>
      <c r="E23" s="82"/>
      <c r="F23" s="91"/>
      <c r="G23" s="91"/>
      <c r="H23" s="92"/>
      <c r="I23" s="100" t="s">
        <v>21</v>
      </c>
      <c r="J23" s="102" t="s">
        <v>84</v>
      </c>
      <c r="K23" s="102" t="s">
        <v>85</v>
      </c>
      <c r="L23" s="116" t="s">
        <v>21</v>
      </c>
      <c r="M23" s="115" t="s">
        <v>86</v>
      </c>
      <c r="N23" s="117" t="s">
        <v>87</v>
      </c>
      <c r="O23" s="126" t="s">
        <v>21</v>
      </c>
      <c r="P23" s="133" t="s">
        <v>88</v>
      </c>
      <c r="Q23" s="126"/>
      <c r="R23" s="136" t="s">
        <v>21</v>
      </c>
      <c r="S23" s="144"/>
      <c r="T23" s="136"/>
    </row>
    <row r="24" spans="1:20" ht="409.5">
      <c r="A24" s="11">
        <v>14</v>
      </c>
      <c r="B24" s="76" t="s">
        <v>89</v>
      </c>
      <c r="C24" s="81" t="s">
        <v>21</v>
      </c>
      <c r="D24" s="83" t="s">
        <v>90</v>
      </c>
      <c r="E24" s="88" t="s">
        <v>91</v>
      </c>
      <c r="F24" s="91"/>
      <c r="G24" s="91"/>
      <c r="H24" s="92"/>
      <c r="I24" s="101" t="s">
        <v>21</v>
      </c>
      <c r="J24" s="103" t="s">
        <v>92</v>
      </c>
      <c r="K24" s="101"/>
      <c r="L24" s="114" t="s">
        <v>21</v>
      </c>
      <c r="M24" s="113" t="s">
        <v>93</v>
      </c>
      <c r="N24" s="114"/>
      <c r="O24" s="127" t="s">
        <v>21</v>
      </c>
      <c r="P24" s="129" t="s">
        <v>94</v>
      </c>
      <c r="Q24" s="134"/>
      <c r="R24" s="141" t="s">
        <v>21</v>
      </c>
      <c r="S24" s="141"/>
      <c r="T24" s="141"/>
    </row>
    <row r="25" spans="1:20" ht="95.1" customHeight="1">
      <c r="A25" s="11">
        <v>15</v>
      </c>
      <c r="B25" s="76" t="s">
        <v>95</v>
      </c>
      <c r="C25" s="79" t="s">
        <v>21</v>
      </c>
      <c r="D25" s="87" t="s">
        <v>96</v>
      </c>
      <c r="E25" s="82"/>
      <c r="F25" s="93"/>
      <c r="G25" s="93"/>
      <c r="H25" s="92"/>
      <c r="I25" s="100" t="s">
        <v>21</v>
      </c>
      <c r="J25" s="102" t="s">
        <v>97</v>
      </c>
      <c r="K25" s="102" t="s">
        <v>98</v>
      </c>
      <c r="L25" s="116" t="s">
        <v>21</v>
      </c>
      <c r="M25" s="115" t="s">
        <v>99</v>
      </c>
      <c r="N25" s="117" t="s">
        <v>100</v>
      </c>
      <c r="O25" s="126" t="s">
        <v>21</v>
      </c>
      <c r="P25" s="129" t="s">
        <v>101</v>
      </c>
      <c r="Q25" s="126"/>
      <c r="R25" s="136" t="s">
        <v>21</v>
      </c>
      <c r="S25" s="144"/>
      <c r="T25" s="136"/>
    </row>
    <row r="26" spans="1:20" ht="285" customHeight="1">
      <c r="A26" s="11">
        <v>16</v>
      </c>
      <c r="B26" s="76" t="s">
        <v>102</v>
      </c>
      <c r="C26" s="81" t="s">
        <v>21</v>
      </c>
      <c r="D26" s="83" t="s">
        <v>103</v>
      </c>
      <c r="E26" s="88" t="s">
        <v>104</v>
      </c>
      <c r="F26" s="93"/>
      <c r="G26" s="93"/>
      <c r="H26" s="92"/>
      <c r="I26" s="101" t="s">
        <v>21</v>
      </c>
      <c r="J26" s="103" t="s">
        <v>105</v>
      </c>
      <c r="K26" s="103" t="s">
        <v>106</v>
      </c>
      <c r="L26" s="114" t="s">
        <v>17</v>
      </c>
      <c r="M26" s="113" t="s">
        <v>107</v>
      </c>
      <c r="N26" s="114"/>
      <c r="O26" s="127" t="s">
        <v>21</v>
      </c>
      <c r="P26" s="127" t="s">
        <v>108</v>
      </c>
      <c r="Q26" s="129" t="s">
        <v>109</v>
      </c>
      <c r="R26" s="141" t="s">
        <v>21</v>
      </c>
      <c r="S26" s="141"/>
      <c r="T26" s="141"/>
    </row>
    <row r="27" spans="1:20" ht="178.5">
      <c r="A27" s="11">
        <v>17</v>
      </c>
      <c r="B27" s="76" t="s">
        <v>110</v>
      </c>
      <c r="C27" s="79" t="s">
        <v>21</v>
      </c>
      <c r="D27" s="87" t="s">
        <v>104</v>
      </c>
      <c r="E27" s="82"/>
      <c r="F27" s="91"/>
      <c r="G27" s="91"/>
      <c r="H27" s="92"/>
      <c r="I27" s="100" t="s">
        <v>21</v>
      </c>
      <c r="J27" s="102" t="s">
        <v>111</v>
      </c>
      <c r="K27" s="100"/>
      <c r="L27" s="116" t="s">
        <v>21</v>
      </c>
      <c r="M27" s="115" t="s">
        <v>112</v>
      </c>
      <c r="N27" s="117" t="s">
        <v>113</v>
      </c>
      <c r="O27" s="126" t="s">
        <v>21</v>
      </c>
      <c r="P27" s="127"/>
      <c r="Q27" s="126"/>
      <c r="R27" s="136" t="s">
        <v>21</v>
      </c>
      <c r="S27" s="136"/>
      <c r="T27" s="136"/>
    </row>
    <row r="28" spans="1:20" ht="191.25">
      <c r="A28" s="11">
        <v>18</v>
      </c>
      <c r="B28" s="76" t="s">
        <v>114</v>
      </c>
      <c r="C28" s="81" t="s">
        <v>21</v>
      </c>
      <c r="D28" s="81"/>
      <c r="E28" s="81"/>
      <c r="F28" s="91"/>
      <c r="G28" s="91"/>
      <c r="H28" s="92"/>
      <c r="I28" s="101" t="s">
        <v>21</v>
      </c>
      <c r="J28" s="103" t="s">
        <v>115</v>
      </c>
      <c r="K28" s="103" t="s">
        <v>116</v>
      </c>
      <c r="L28" s="114" t="s">
        <v>21</v>
      </c>
      <c r="M28" s="113" t="s">
        <v>117</v>
      </c>
      <c r="N28" s="118" t="s">
        <v>118</v>
      </c>
      <c r="O28" s="127" t="s">
        <v>21</v>
      </c>
      <c r="P28" s="127"/>
      <c r="Q28" s="127"/>
      <c r="R28" s="141" t="s">
        <v>21</v>
      </c>
      <c r="S28" s="147" t="s">
        <v>119</v>
      </c>
      <c r="T28" s="141"/>
    </row>
    <row r="29" spans="1:20" ht="249.75" customHeight="1">
      <c r="A29" s="11">
        <v>19</v>
      </c>
      <c r="B29" s="76" t="s">
        <v>120</v>
      </c>
      <c r="C29" s="79" t="s">
        <v>19</v>
      </c>
      <c r="D29" s="82" t="s">
        <v>121</v>
      </c>
      <c r="E29" s="79"/>
      <c r="F29" s="94"/>
      <c r="G29" s="94"/>
      <c r="H29" s="94"/>
      <c r="I29" s="100" t="s">
        <v>21</v>
      </c>
      <c r="J29" s="102" t="s">
        <v>122</v>
      </c>
      <c r="K29" s="100"/>
      <c r="L29" s="116" t="s">
        <v>21</v>
      </c>
      <c r="M29" s="115" t="s">
        <v>123</v>
      </c>
      <c r="N29" s="116"/>
      <c r="O29" s="126" t="s">
        <v>21</v>
      </c>
      <c r="P29" s="129" t="s">
        <v>124</v>
      </c>
      <c r="Q29" s="126"/>
      <c r="R29" s="136" t="s">
        <v>21</v>
      </c>
      <c r="S29" s="136" t="s">
        <v>125</v>
      </c>
      <c r="T29" s="136"/>
    </row>
    <row r="30" spans="1:20" ht="140.25">
      <c r="A30" s="11">
        <v>20</v>
      </c>
      <c r="B30" s="76" t="s">
        <v>126</v>
      </c>
      <c r="C30" s="81" t="s">
        <v>17</v>
      </c>
      <c r="D30" s="81" t="s">
        <v>127</v>
      </c>
      <c r="E30" s="81"/>
      <c r="F30" s="91"/>
      <c r="G30" s="91"/>
      <c r="H30" s="92"/>
      <c r="I30" s="101" t="s">
        <v>21</v>
      </c>
      <c r="J30" s="103" t="s">
        <v>128</v>
      </c>
      <c r="K30" s="101"/>
      <c r="L30" s="114" t="s">
        <v>21</v>
      </c>
      <c r="M30" s="113" t="s">
        <v>129</v>
      </c>
      <c r="N30" s="114"/>
      <c r="O30" s="127" t="s">
        <v>21</v>
      </c>
      <c r="P30" s="129" t="s">
        <v>130</v>
      </c>
      <c r="Q30" s="127"/>
      <c r="R30" s="141" t="s">
        <v>21</v>
      </c>
      <c r="S30" s="141" t="s">
        <v>131</v>
      </c>
      <c r="T30" s="141"/>
    </row>
    <row r="31" spans="1:20" ht="102">
      <c r="A31" s="11">
        <v>21</v>
      </c>
      <c r="B31" s="76" t="s">
        <v>132</v>
      </c>
      <c r="C31" s="79" t="s">
        <v>21</v>
      </c>
      <c r="D31" s="79"/>
      <c r="E31" s="79"/>
      <c r="F31" s="91"/>
      <c r="G31" s="91"/>
      <c r="H31" s="92"/>
      <c r="I31" s="100" t="s">
        <v>21</v>
      </c>
      <c r="J31" s="102" t="s">
        <v>133</v>
      </c>
      <c r="K31" s="100" t="s">
        <v>134</v>
      </c>
      <c r="L31" s="116" t="s">
        <v>21</v>
      </c>
      <c r="M31" s="115" t="s">
        <v>135</v>
      </c>
      <c r="N31" s="116"/>
      <c r="O31" s="126" t="s">
        <v>21</v>
      </c>
      <c r="P31" s="127"/>
      <c r="Q31" s="126"/>
      <c r="R31" s="136" t="s">
        <v>21</v>
      </c>
      <c r="S31" s="136" t="s">
        <v>136</v>
      </c>
      <c r="T31" s="136"/>
    </row>
    <row r="32" spans="1:20" ht="210.95" customHeight="1">
      <c r="A32" s="11">
        <v>22</v>
      </c>
      <c r="B32" s="76" t="s">
        <v>137</v>
      </c>
      <c r="C32" s="81" t="s">
        <v>21</v>
      </c>
      <c r="D32" s="83"/>
      <c r="E32" s="78"/>
      <c r="F32" s="91"/>
      <c r="G32" s="91"/>
      <c r="H32" s="92"/>
      <c r="I32" s="101" t="s">
        <v>21</v>
      </c>
      <c r="J32" s="103" t="s">
        <v>138</v>
      </c>
      <c r="K32" s="101"/>
      <c r="L32" s="114" t="s">
        <v>17</v>
      </c>
      <c r="M32" s="113" t="s">
        <v>139</v>
      </c>
      <c r="N32" s="114"/>
      <c r="O32" s="127" t="s">
        <v>21</v>
      </c>
      <c r="P32" s="129" t="s">
        <v>140</v>
      </c>
      <c r="Q32" s="127"/>
      <c r="R32" s="141" t="s">
        <v>21</v>
      </c>
      <c r="S32" s="141"/>
      <c r="T32" s="141"/>
    </row>
    <row r="33" spans="1:20" ht="24" customHeight="1">
      <c r="A33" s="159" t="s">
        <v>141</v>
      </c>
      <c r="B33" s="159"/>
      <c r="C33" s="159"/>
      <c r="D33" s="159"/>
      <c r="E33" s="159"/>
      <c r="F33" s="159"/>
      <c r="G33" s="159"/>
      <c r="H33" s="159"/>
      <c r="I33" s="159"/>
      <c r="J33" s="159"/>
      <c r="K33" s="159"/>
      <c r="L33" s="159"/>
      <c r="M33" s="159"/>
      <c r="N33" s="159"/>
      <c r="O33" s="159"/>
      <c r="P33" s="159"/>
      <c r="Q33" s="159"/>
      <c r="R33" s="159"/>
      <c r="S33" s="159"/>
      <c r="T33" s="159"/>
    </row>
    <row r="34" spans="1:20" ht="165.75">
      <c r="A34" s="11">
        <v>23</v>
      </c>
      <c r="B34" s="76" t="s">
        <v>142</v>
      </c>
      <c r="C34" s="79" t="s">
        <v>21</v>
      </c>
      <c r="D34" s="79"/>
      <c r="E34" s="82"/>
      <c r="F34" s="91"/>
      <c r="G34" s="91"/>
      <c r="H34" s="91"/>
      <c r="I34" s="100" t="s">
        <v>21</v>
      </c>
      <c r="J34" s="102"/>
      <c r="K34" s="100"/>
      <c r="L34" s="122" t="s">
        <v>21</v>
      </c>
      <c r="M34" s="120" t="s">
        <v>143</v>
      </c>
      <c r="N34" s="120" t="s">
        <v>144</v>
      </c>
      <c r="O34" s="126" t="s">
        <v>21</v>
      </c>
      <c r="P34" s="126"/>
      <c r="Q34" s="126"/>
      <c r="R34" s="136" t="s">
        <v>21</v>
      </c>
      <c r="S34" s="136"/>
      <c r="T34" s="136"/>
    </row>
    <row r="35" spans="1:20" ht="63.75">
      <c r="A35" s="11">
        <v>24</v>
      </c>
      <c r="B35" s="76" t="s">
        <v>145</v>
      </c>
      <c r="C35" s="81" t="s">
        <v>21</v>
      </c>
      <c r="D35" s="81" t="s">
        <v>146</v>
      </c>
      <c r="E35" s="88" t="s">
        <v>147</v>
      </c>
      <c r="F35" s="91"/>
      <c r="G35" s="91"/>
      <c r="H35" s="92"/>
      <c r="I35" s="101" t="s">
        <v>21</v>
      </c>
      <c r="J35" s="103" t="s">
        <v>148</v>
      </c>
      <c r="K35" s="103" t="s">
        <v>149</v>
      </c>
      <c r="L35" s="121" t="s">
        <v>21</v>
      </c>
      <c r="M35" s="121" t="s">
        <v>150</v>
      </c>
      <c r="N35" s="121"/>
      <c r="O35" s="127" t="s">
        <v>21</v>
      </c>
      <c r="P35" s="127" t="s">
        <v>151</v>
      </c>
      <c r="Q35" s="127"/>
      <c r="R35" s="141" t="s">
        <v>21</v>
      </c>
      <c r="S35" s="141" t="s">
        <v>152</v>
      </c>
      <c r="T35" s="141"/>
    </row>
    <row r="36" spans="1:20" ht="51">
      <c r="A36" s="11">
        <v>25</v>
      </c>
      <c r="B36" s="76" t="s">
        <v>153</v>
      </c>
      <c r="C36" s="79" t="s">
        <v>21</v>
      </c>
      <c r="D36" s="79"/>
      <c r="E36" s="82"/>
      <c r="F36" s="91"/>
      <c r="G36" s="91"/>
      <c r="H36" s="91"/>
      <c r="I36" s="100" t="s">
        <v>21</v>
      </c>
      <c r="J36" s="102"/>
      <c r="K36" s="100"/>
      <c r="L36" s="122" t="s">
        <v>21</v>
      </c>
      <c r="M36" s="122" t="s">
        <v>150</v>
      </c>
      <c r="N36" s="122"/>
      <c r="O36" s="126" t="s">
        <v>21</v>
      </c>
      <c r="P36" s="126"/>
      <c r="Q36" s="126"/>
      <c r="R36" s="136" t="s">
        <v>21</v>
      </c>
      <c r="S36" s="136"/>
      <c r="T36" s="136"/>
    </row>
    <row r="37" spans="1:20" ht="357">
      <c r="A37" s="11">
        <v>26</v>
      </c>
      <c r="B37" s="76" t="s">
        <v>154</v>
      </c>
      <c r="C37" s="81" t="s">
        <v>21</v>
      </c>
      <c r="D37" s="81"/>
      <c r="E37" s="83"/>
      <c r="F37" s="91"/>
      <c r="G37" s="91"/>
      <c r="H37" s="92"/>
      <c r="I37" s="101" t="s">
        <v>21</v>
      </c>
      <c r="J37" s="103" t="s">
        <v>155</v>
      </c>
      <c r="K37" s="101"/>
      <c r="L37" s="121" t="s">
        <v>21</v>
      </c>
      <c r="M37" s="123" t="s">
        <v>156</v>
      </c>
      <c r="N37" s="121"/>
      <c r="O37" s="127" t="s">
        <v>31</v>
      </c>
      <c r="P37" s="129" t="s">
        <v>157</v>
      </c>
      <c r="Q37" s="129" t="s">
        <v>158</v>
      </c>
      <c r="R37" s="141" t="s">
        <v>21</v>
      </c>
      <c r="S37" s="141" t="s">
        <v>159</v>
      </c>
      <c r="T37" s="141"/>
    </row>
    <row r="38" spans="1:20" ht="25.15" customHeight="1">
      <c r="A38" s="159" t="s">
        <v>160</v>
      </c>
      <c r="B38" s="159"/>
      <c r="C38" s="159"/>
      <c r="D38" s="159"/>
      <c r="E38" s="159"/>
      <c r="F38" s="159"/>
      <c r="G38" s="159"/>
      <c r="H38" s="159"/>
      <c r="I38" s="159"/>
      <c r="J38" s="159"/>
      <c r="K38" s="159"/>
      <c r="L38" s="159"/>
      <c r="M38" s="159"/>
      <c r="N38" s="159"/>
      <c r="O38" s="159"/>
      <c r="P38" s="159"/>
      <c r="Q38" s="159"/>
      <c r="R38" s="159"/>
      <c r="S38" s="159"/>
      <c r="T38" s="159"/>
    </row>
    <row r="39" spans="1:20" ht="344.25">
      <c r="A39" s="11">
        <v>27</v>
      </c>
      <c r="B39" s="76" t="s">
        <v>161</v>
      </c>
      <c r="C39" s="79" t="s">
        <v>19</v>
      </c>
      <c r="D39" s="82"/>
      <c r="E39" s="82"/>
      <c r="F39" s="91"/>
      <c r="G39" s="91"/>
      <c r="H39" s="92"/>
      <c r="I39" s="100" t="s">
        <v>21</v>
      </c>
      <c r="J39" s="102" t="s">
        <v>162</v>
      </c>
      <c r="K39" s="100"/>
      <c r="L39" s="109" t="s">
        <v>21</v>
      </c>
      <c r="M39" s="112" t="s">
        <v>163</v>
      </c>
      <c r="N39" s="119"/>
      <c r="O39" s="126" t="s">
        <v>31</v>
      </c>
      <c r="P39" s="130" t="s">
        <v>164</v>
      </c>
      <c r="Q39" s="126"/>
      <c r="R39" s="135" t="s">
        <v>21</v>
      </c>
      <c r="S39" s="135" t="s">
        <v>165</v>
      </c>
      <c r="T39" s="135"/>
    </row>
    <row r="40" spans="1:20" ht="153">
      <c r="A40" s="11">
        <v>28</v>
      </c>
      <c r="B40" s="76" t="s">
        <v>166</v>
      </c>
      <c r="C40" s="81" t="s">
        <v>21</v>
      </c>
      <c r="D40" s="83">
        <v>3</v>
      </c>
      <c r="E40" s="83"/>
      <c r="F40" s="91"/>
      <c r="G40" s="91"/>
      <c r="H40" s="92"/>
      <c r="I40" s="101" t="s">
        <v>17</v>
      </c>
      <c r="J40" s="103" t="s">
        <v>167</v>
      </c>
      <c r="K40" s="101"/>
      <c r="L40" s="111" t="s">
        <v>21</v>
      </c>
      <c r="M40" s="111">
        <v>13</v>
      </c>
      <c r="N40" s="112" t="s">
        <v>168</v>
      </c>
      <c r="O40" s="127" t="s">
        <v>31</v>
      </c>
      <c r="P40" s="129" t="s">
        <v>169</v>
      </c>
      <c r="Q40" s="127"/>
      <c r="R40" s="137" t="s">
        <v>21</v>
      </c>
      <c r="S40" s="148"/>
      <c r="T40" s="137"/>
    </row>
    <row r="41" spans="1:20" ht="76.5">
      <c r="A41" s="11">
        <v>29</v>
      </c>
      <c r="B41" s="76" t="s">
        <v>170</v>
      </c>
      <c r="C41" s="79" t="s">
        <v>21</v>
      </c>
      <c r="D41" s="82" t="s">
        <v>171</v>
      </c>
      <c r="E41" s="82"/>
      <c r="F41" s="91"/>
      <c r="G41" s="91"/>
      <c r="H41" s="92"/>
      <c r="I41" s="100" t="s">
        <v>17</v>
      </c>
      <c r="J41" s="102" t="s">
        <v>167</v>
      </c>
      <c r="K41" s="100"/>
      <c r="L41" s="109" t="s">
        <v>21</v>
      </c>
      <c r="M41" s="109">
        <v>52</v>
      </c>
      <c r="N41" s="110" t="s">
        <v>172</v>
      </c>
      <c r="O41" s="126" t="s">
        <v>31</v>
      </c>
      <c r="P41" s="128" t="s">
        <v>173</v>
      </c>
      <c r="Q41" s="126"/>
      <c r="R41" s="135" t="s">
        <v>21</v>
      </c>
      <c r="S41" s="142"/>
      <c r="T41" s="135"/>
    </row>
    <row r="42" spans="1:20" ht="89.25">
      <c r="A42" s="11">
        <v>30</v>
      </c>
      <c r="B42" s="76" t="s">
        <v>174</v>
      </c>
      <c r="C42" s="81" t="s">
        <v>21</v>
      </c>
      <c r="D42" s="83" t="s">
        <v>175</v>
      </c>
      <c r="E42" s="83"/>
      <c r="F42" s="91"/>
      <c r="G42" s="91"/>
      <c r="H42" s="91"/>
      <c r="I42" s="101" t="s">
        <v>21</v>
      </c>
      <c r="J42" s="103" t="s">
        <v>176</v>
      </c>
      <c r="K42" s="101"/>
      <c r="L42" s="111" t="s">
        <v>21</v>
      </c>
      <c r="M42" s="111" t="s">
        <v>177</v>
      </c>
      <c r="N42" s="111" t="s">
        <v>178</v>
      </c>
      <c r="O42" s="127" t="s">
        <v>21</v>
      </c>
      <c r="P42" s="129" t="s">
        <v>179</v>
      </c>
      <c r="Q42" s="127"/>
      <c r="R42" s="137" t="s">
        <v>21</v>
      </c>
      <c r="S42" s="148"/>
      <c r="T42" s="137"/>
    </row>
    <row r="43" spans="1:20" ht="140.25">
      <c r="A43" s="11">
        <v>31</v>
      </c>
      <c r="B43" s="76" t="s">
        <v>180</v>
      </c>
      <c r="C43" s="79" t="s">
        <v>21</v>
      </c>
      <c r="D43" s="82" t="s">
        <v>181</v>
      </c>
      <c r="E43" s="82"/>
      <c r="F43" s="91"/>
      <c r="G43" s="91"/>
      <c r="H43" s="95"/>
      <c r="I43" s="100" t="s">
        <v>21</v>
      </c>
      <c r="J43" s="102" t="s">
        <v>167</v>
      </c>
      <c r="K43" s="100"/>
      <c r="L43" s="109" t="s">
        <v>21</v>
      </c>
      <c r="M43" s="110" t="s">
        <v>182</v>
      </c>
      <c r="N43" s="109" t="s">
        <v>178</v>
      </c>
      <c r="O43" s="126" t="s">
        <v>21</v>
      </c>
      <c r="P43" s="128" t="s">
        <v>183</v>
      </c>
      <c r="Q43" s="126"/>
      <c r="R43" s="135" t="s">
        <v>21</v>
      </c>
      <c r="S43" s="135"/>
      <c r="T43" s="135"/>
    </row>
    <row r="44" spans="1:20" ht="76.5">
      <c r="A44" s="11">
        <v>32</v>
      </c>
      <c r="B44" s="76" t="s">
        <v>184</v>
      </c>
      <c r="C44" s="81" t="s">
        <v>21</v>
      </c>
      <c r="D44" s="83" t="s">
        <v>185</v>
      </c>
      <c r="E44" s="83"/>
      <c r="F44" s="91"/>
      <c r="G44" s="91"/>
      <c r="H44" s="91"/>
      <c r="I44" s="101" t="s">
        <v>31</v>
      </c>
      <c r="J44" s="103" t="s">
        <v>186</v>
      </c>
      <c r="K44" s="101"/>
      <c r="L44" s="111" t="s">
        <v>21</v>
      </c>
      <c r="M44" s="112" t="s">
        <v>187</v>
      </c>
      <c r="N44" s="111" t="s">
        <v>178</v>
      </c>
      <c r="O44" s="127" t="s">
        <v>31</v>
      </c>
      <c r="P44" s="129" t="s">
        <v>188</v>
      </c>
      <c r="Q44" s="127"/>
      <c r="R44" s="137" t="s">
        <v>21</v>
      </c>
      <c r="S44" s="148"/>
      <c r="T44" s="137"/>
    </row>
    <row r="45" spans="1:20" ht="214.5" customHeight="1">
      <c r="A45" s="11">
        <v>33</v>
      </c>
      <c r="B45" s="77" t="s">
        <v>189</v>
      </c>
      <c r="C45" s="79" t="s">
        <v>19</v>
      </c>
      <c r="D45" s="82"/>
      <c r="E45" s="82"/>
      <c r="F45" s="94"/>
      <c r="G45" s="94"/>
      <c r="H45" s="94"/>
      <c r="I45" s="100" t="s">
        <v>31</v>
      </c>
      <c r="J45" s="102" t="s">
        <v>167</v>
      </c>
      <c r="K45" s="100"/>
      <c r="L45" s="109" t="s">
        <v>21</v>
      </c>
      <c r="M45" s="109">
        <v>3</v>
      </c>
      <c r="N45" s="110" t="s">
        <v>190</v>
      </c>
      <c r="O45" s="126" t="s">
        <v>21</v>
      </c>
      <c r="P45" s="126"/>
      <c r="Q45" s="126"/>
      <c r="R45" s="135" t="s">
        <v>31</v>
      </c>
      <c r="S45" s="149"/>
      <c r="T45" s="135"/>
    </row>
    <row r="46" spans="1:20" ht="237.75" customHeight="1">
      <c r="A46" s="11">
        <v>34</v>
      </c>
      <c r="B46" s="77" t="s">
        <v>191</v>
      </c>
      <c r="C46" s="81" t="s">
        <v>21</v>
      </c>
      <c r="D46" s="83"/>
      <c r="E46" s="83"/>
      <c r="F46" s="91"/>
      <c r="G46" s="91"/>
      <c r="H46" s="92"/>
      <c r="I46" s="101" t="s">
        <v>31</v>
      </c>
      <c r="J46" s="103" t="s">
        <v>167</v>
      </c>
      <c r="K46" s="101"/>
      <c r="L46" s="111" t="s">
        <v>21</v>
      </c>
      <c r="M46" s="111">
        <v>5</v>
      </c>
      <c r="N46" s="112" t="s">
        <v>192</v>
      </c>
      <c r="O46" s="127" t="s">
        <v>21</v>
      </c>
      <c r="P46" s="127"/>
      <c r="Q46" s="127"/>
      <c r="R46" s="137" t="s">
        <v>31</v>
      </c>
      <c r="S46" s="143"/>
      <c r="T46" s="137"/>
    </row>
    <row r="47" spans="1:20" ht="231.75" customHeight="1">
      <c r="A47" s="14">
        <v>35</v>
      </c>
      <c r="B47" s="77" t="s">
        <v>193</v>
      </c>
      <c r="C47" s="79" t="s">
        <v>19</v>
      </c>
      <c r="D47" s="82"/>
      <c r="E47" s="82"/>
      <c r="F47" s="91"/>
      <c r="G47" s="91"/>
      <c r="H47" s="92"/>
      <c r="I47" s="100" t="s">
        <v>31</v>
      </c>
      <c r="J47" s="102" t="s">
        <v>167</v>
      </c>
      <c r="K47" s="100"/>
      <c r="L47" s="109" t="s">
        <v>21</v>
      </c>
      <c r="M47" s="110">
        <v>6</v>
      </c>
      <c r="N47" s="110" t="s">
        <v>194</v>
      </c>
      <c r="O47" s="126" t="s">
        <v>21</v>
      </c>
      <c r="P47" s="126"/>
      <c r="Q47" s="128" t="s">
        <v>195</v>
      </c>
      <c r="R47" s="135" t="s">
        <v>31</v>
      </c>
      <c r="S47" s="149"/>
      <c r="T47" s="135"/>
    </row>
    <row r="48" spans="1:20" ht="26.25" customHeight="1">
      <c r="A48" s="159" t="s">
        <v>196</v>
      </c>
      <c r="B48" s="159"/>
      <c r="C48" s="159"/>
      <c r="D48" s="159"/>
      <c r="E48" s="159"/>
      <c r="F48" s="159"/>
      <c r="G48" s="159"/>
      <c r="H48" s="159"/>
      <c r="I48" s="159"/>
      <c r="J48" s="159"/>
      <c r="K48" s="159"/>
      <c r="L48" s="159"/>
      <c r="M48" s="159"/>
      <c r="N48" s="159"/>
      <c r="O48" s="159"/>
      <c r="P48" s="159"/>
      <c r="Q48" s="159"/>
      <c r="R48" s="159"/>
      <c r="S48" s="159"/>
      <c r="T48" s="159"/>
    </row>
    <row r="49" spans="1:11" ht="178.5">
      <c r="A49" s="11">
        <v>36</v>
      </c>
      <c r="B49" s="77" t="s">
        <v>197</v>
      </c>
      <c r="C49" s="5"/>
      <c r="D49" s="5"/>
      <c r="E49" s="5"/>
      <c r="H49" s="4"/>
      <c r="I49" s="106" t="s">
        <v>21</v>
      </c>
      <c r="J49" s="106" t="s">
        <v>198</v>
      </c>
      <c r="K49" s="107"/>
    </row>
    <row r="50" spans="1:11" ht="102">
      <c r="A50" s="11">
        <v>37</v>
      </c>
      <c r="B50" s="77" t="s">
        <v>199</v>
      </c>
      <c r="C50" s="5"/>
      <c r="D50" s="5"/>
      <c r="E50" s="5"/>
      <c r="H50" s="4"/>
      <c r="I50" s="106" t="s">
        <v>21</v>
      </c>
      <c r="J50" s="106" t="s">
        <v>200</v>
      </c>
      <c r="K50" s="107"/>
    </row>
    <row r="51" spans="1:11" ht="25.5">
      <c r="A51" s="11">
        <v>38</v>
      </c>
      <c r="B51" s="77" t="s">
        <v>201</v>
      </c>
      <c r="C51" s="5"/>
      <c r="D51" s="5"/>
      <c r="E51" s="5"/>
      <c r="H51" s="4"/>
      <c r="I51" s="106" t="s">
        <v>21</v>
      </c>
      <c r="J51" s="106" t="s">
        <v>202</v>
      </c>
      <c r="K51" s="107"/>
    </row>
    <row r="52" spans="1:11" ht="114.75">
      <c r="A52" s="11">
        <v>39</v>
      </c>
      <c r="B52" s="77" t="s">
        <v>203</v>
      </c>
      <c r="C52" s="5"/>
      <c r="D52" s="5"/>
      <c r="E52" s="4"/>
      <c r="I52" s="106" t="s">
        <v>21</v>
      </c>
      <c r="J52" s="106" t="s">
        <v>204</v>
      </c>
      <c r="K52" s="107"/>
    </row>
    <row r="53" spans="1:11" ht="57" customHeight="1">
      <c r="A53" s="11">
        <v>40</v>
      </c>
      <c r="B53" s="77" t="s">
        <v>205</v>
      </c>
      <c r="C53" s="13"/>
      <c r="D53" s="13"/>
      <c r="E53" s="13"/>
      <c r="F53" s="13"/>
      <c r="G53" s="13"/>
      <c r="H53" s="13"/>
      <c r="I53" s="106" t="s">
        <v>21</v>
      </c>
      <c r="J53" s="106" t="s">
        <v>206</v>
      </c>
      <c r="K53" s="107"/>
    </row>
    <row r="54" spans="1:11" ht="102">
      <c r="A54" s="11">
        <v>41</v>
      </c>
      <c r="B54" s="77" t="s">
        <v>207</v>
      </c>
      <c r="C54" s="5"/>
      <c r="D54" s="5"/>
      <c r="E54" s="5"/>
      <c r="H54" s="4"/>
      <c r="I54" s="106" t="s">
        <v>21</v>
      </c>
      <c r="J54" s="106" t="s">
        <v>208</v>
      </c>
      <c r="K54" s="107"/>
    </row>
    <row r="55" spans="1:11" ht="76.5">
      <c r="A55" s="11">
        <v>42</v>
      </c>
      <c r="B55" s="77" t="s">
        <v>209</v>
      </c>
      <c r="C55" s="5"/>
      <c r="D55" s="5"/>
      <c r="E55" s="4"/>
      <c r="H55" s="4"/>
      <c r="I55" s="106" t="s">
        <v>21</v>
      </c>
      <c r="J55" s="106" t="s">
        <v>210</v>
      </c>
      <c r="K55" s="107"/>
    </row>
    <row r="56" spans="1:11" ht="25.5">
      <c r="A56" s="11">
        <v>43</v>
      </c>
      <c r="B56" s="77" t="s">
        <v>211</v>
      </c>
      <c r="C56" s="5"/>
      <c r="D56" s="5"/>
      <c r="E56" s="84"/>
      <c r="H56" s="4"/>
      <c r="I56" s="106" t="s">
        <v>21</v>
      </c>
      <c r="J56" s="106" t="s">
        <v>212</v>
      </c>
      <c r="K56" s="107"/>
    </row>
    <row r="57" spans="1:11" ht="204">
      <c r="A57" s="11">
        <v>44</v>
      </c>
      <c r="B57" s="77" t="s">
        <v>213</v>
      </c>
      <c r="C57" s="5"/>
      <c r="D57" s="5"/>
      <c r="E57" s="4"/>
      <c r="H57" s="4"/>
      <c r="I57" s="106" t="s">
        <v>21</v>
      </c>
      <c r="J57" s="106" t="s">
        <v>214</v>
      </c>
      <c r="K57" s="107"/>
    </row>
    <row r="58" spans="1:11" ht="102">
      <c r="A58" s="11">
        <v>45</v>
      </c>
      <c r="B58" s="77" t="s">
        <v>215</v>
      </c>
      <c r="C58" s="5"/>
      <c r="D58" s="5"/>
      <c r="E58" s="5"/>
      <c r="H58" s="4"/>
      <c r="I58" s="106" t="s">
        <v>21</v>
      </c>
      <c r="J58" s="106" t="s">
        <v>216</v>
      </c>
      <c r="K58" s="107"/>
    </row>
    <row r="59" spans="1:11" ht="26.25" customHeight="1">
      <c r="B59" s="12"/>
      <c r="C59" s="13"/>
      <c r="D59" s="13"/>
      <c r="E59" s="13"/>
      <c r="F59" s="13"/>
      <c r="G59" s="13"/>
      <c r="H59" s="13"/>
    </row>
    <row r="60" spans="1:11">
      <c r="B60" s="13"/>
      <c r="C60" s="5"/>
      <c r="D60" s="5"/>
      <c r="E60" s="5"/>
      <c r="H60" s="4"/>
    </row>
  </sheetData>
  <mergeCells count="15">
    <mergeCell ref="A2:F2"/>
    <mergeCell ref="F6:H6"/>
    <mergeCell ref="C5:H5"/>
    <mergeCell ref="C6:E6"/>
    <mergeCell ref="A8:T8"/>
    <mergeCell ref="A18:T18"/>
    <mergeCell ref="A20:T20"/>
    <mergeCell ref="A33:T33"/>
    <mergeCell ref="A38:T38"/>
    <mergeCell ref="A48:T48"/>
    <mergeCell ref="I6:K6"/>
    <mergeCell ref="L6:N6"/>
    <mergeCell ref="O6:Q6"/>
    <mergeCell ref="R6:T6"/>
    <mergeCell ref="A6:B6"/>
  </mergeCells>
  <hyperlinks>
    <hyperlink ref="D23" r:id="rId1" xr:uid="{75539CF9-8509-054C-A804-B4A572C101A0}"/>
    <hyperlink ref="D25" r:id="rId2" xr:uid="{A812B901-5429-5947-904E-67782369E3B7}"/>
    <hyperlink ref="D27" r:id="rId3" xr:uid="{173980A3-57F1-454D-9B38-DEDCB6492085}"/>
    <hyperlink ref="E24" r:id="rId4" location="ida3676d14-7d84-4389-b042-2c9b69ed3411" xr:uid="{43488D1F-D312-3E46-8BFB-4EB0FC676DBD}"/>
    <hyperlink ref="E26" r:id="rId5" xr:uid="{395C9019-CA8A-E44B-A021-A115DCE4790E}"/>
    <hyperlink ref="E35" r:id="rId6" xr:uid="{8C662444-C7C6-9C46-9360-F7685835B66F}"/>
    <hyperlink ref="N23" r:id="rId7" xr:uid="{7A9867B7-FC29-2E42-96ED-5644312C5B28}"/>
    <hyperlink ref="N25" r:id="rId8" location="M420" xr:uid="{D30A62C5-66C7-D842-98EB-B80BE2117CAD}"/>
    <hyperlink ref="N27" r:id="rId9" xr:uid="{2F9BEF77-A542-1148-9D42-8A6A5786EFFD}"/>
    <hyperlink ref="N28" r:id="rId10" xr:uid="{D403E74C-071A-4844-A32B-8C924A3203EB}"/>
    <hyperlink ref="P19" r:id="rId11" xr:uid="{E98672C7-AF5B-C744-9F03-833412FE50E7}"/>
    <hyperlink ref="P23" r:id="rId12" xr:uid="{A0655CA8-6971-F248-9AAA-F609E97126C5}"/>
    <hyperlink ref="S28" r:id="rId13" xr:uid="{CA7A34EF-1CCE-9E4C-A147-AC458EDF03DE}"/>
  </hyperlinks>
  <pageMargins left="0.78740157480314965" right="0.78740157480314965" top="1.1023622047244095" bottom="0.47244094488188981" header="0.47244094488188981" footer="0.47244094488188981"/>
  <pageSetup paperSize="8" scale="25" fitToHeight="0" orientation="landscape" r:id="rId14"/>
  <headerFooter differentFirst="1" scaleWithDoc="0">
    <oddHeader>&amp;R&amp;6&amp;D
&amp;"-,tučné"&amp;K05+000&amp;P/&amp;N</oddHeader>
    <firstHeader xml:space="preserve">&amp;L&amp;9 &amp;10&amp;G&amp;R&amp;6Správa železnic, státní organizace
Dlážděná 1003/7, 110 00 Praha 1&amp;2
&amp;6&amp;D   &amp;"-,Tučné"&amp;K05+000&amp;P/&amp;N&amp;"-,Obyčejné"&amp;K01+000
</firstHeader>
  </headerFooter>
  <legacyDrawingHF r:id="rId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0166B-1273-9543-B7B8-37F5066FFC54}">
  <sheetPr>
    <tabColor theme="5"/>
    <pageSetUpPr fitToPage="1"/>
  </sheetPr>
  <dimension ref="A1:G157"/>
  <sheetViews>
    <sheetView tabSelected="1" zoomScale="73" zoomScaleNormal="73" workbookViewId="0">
      <selection activeCell="E75" sqref="E75"/>
    </sheetView>
  </sheetViews>
  <sheetFormatPr defaultColWidth="10.625" defaultRowHeight="12.75"/>
  <cols>
    <col min="1" max="1" width="13.375" customWidth="1"/>
    <col min="3" max="3" width="105.5" customWidth="1"/>
    <col min="4" max="4" width="20.625" customWidth="1"/>
    <col min="5" max="5" width="21" customWidth="1"/>
    <col min="6" max="6" width="29.5" customWidth="1"/>
    <col min="7" max="7" width="23.5" customWidth="1"/>
  </cols>
  <sheetData>
    <row r="1" spans="1:7" ht="29.25">
      <c r="A1" s="1" t="s">
        <v>218</v>
      </c>
    </row>
    <row r="2" spans="1:7" ht="22.5">
      <c r="A2" s="160" t="s">
        <v>219</v>
      </c>
      <c r="B2" s="160"/>
      <c r="C2" s="160"/>
      <c r="D2" s="160"/>
      <c r="E2" s="160"/>
      <c r="F2" s="160"/>
      <c r="G2" s="160"/>
    </row>
    <row r="4" spans="1:7" ht="22.5">
      <c r="B4" s="2" t="s">
        <v>220</v>
      </c>
    </row>
    <row r="5" spans="1:7" ht="36.950000000000003" customHeight="1">
      <c r="A5" s="15" t="s">
        <v>221</v>
      </c>
      <c r="B5" s="15" t="s">
        <v>10</v>
      </c>
      <c r="C5" s="16" t="s">
        <v>222</v>
      </c>
      <c r="D5" s="17" t="s">
        <v>223</v>
      </c>
      <c r="E5" s="17" t="s">
        <v>224</v>
      </c>
      <c r="F5" s="17" t="s">
        <v>225</v>
      </c>
      <c r="G5" s="17" t="s">
        <v>226</v>
      </c>
    </row>
    <row r="6" spans="1:7" ht="167.25" customHeight="1">
      <c r="A6" s="162">
        <v>1</v>
      </c>
      <c r="B6" s="18">
        <v>1</v>
      </c>
      <c r="C6" s="19" t="s">
        <v>227</v>
      </c>
      <c r="D6" s="20">
        <v>40</v>
      </c>
      <c r="E6" s="21">
        <f>D6*20000</f>
        <v>800000</v>
      </c>
      <c r="F6" s="22" t="s">
        <v>228</v>
      </c>
      <c r="G6" s="23"/>
    </row>
    <row r="7" spans="1:7" ht="145.5" customHeight="1">
      <c r="A7" s="163"/>
      <c r="B7" s="18">
        <v>2</v>
      </c>
      <c r="C7" s="19" t="s">
        <v>229</v>
      </c>
      <c r="D7" s="20">
        <v>30</v>
      </c>
      <c r="E7" s="21">
        <f>D7*20000</f>
        <v>600000</v>
      </c>
      <c r="F7" s="22" t="s">
        <v>230</v>
      </c>
      <c r="G7" s="23"/>
    </row>
    <row r="8" spans="1:7" ht="191.25">
      <c r="A8" s="163"/>
      <c r="B8" s="18">
        <v>3</v>
      </c>
      <c r="C8" s="19" t="s">
        <v>231</v>
      </c>
      <c r="D8" s="20">
        <v>100</v>
      </c>
      <c r="E8" s="21">
        <f>D8*20000</f>
        <v>2000000</v>
      </c>
      <c r="F8" s="22" t="s">
        <v>232</v>
      </c>
      <c r="G8" s="23"/>
    </row>
    <row r="9" spans="1:7" ht="81" customHeight="1">
      <c r="A9" s="163"/>
      <c r="B9" s="18">
        <v>4</v>
      </c>
      <c r="C9" s="19" t="s">
        <v>233</v>
      </c>
      <c r="D9" s="20">
        <v>1</v>
      </c>
      <c r="E9" s="21">
        <v>18000</v>
      </c>
      <c r="F9" s="22" t="s">
        <v>234</v>
      </c>
      <c r="G9" s="23"/>
    </row>
    <row r="10" spans="1:7" ht="14.25">
      <c r="A10" s="163"/>
      <c r="B10" s="24"/>
      <c r="C10" s="24" t="s">
        <v>235</v>
      </c>
      <c r="D10" s="25"/>
      <c r="E10" s="26">
        <f>SUM(E4:E8)</f>
        <v>3400000</v>
      </c>
      <c r="F10" s="25"/>
      <c r="G10" s="25"/>
    </row>
    <row r="11" spans="1:7">
      <c r="A11" s="163"/>
    </row>
    <row r="12" spans="1:7" ht="22.5">
      <c r="A12" s="163"/>
      <c r="B12" s="27" t="s">
        <v>236</v>
      </c>
      <c r="C12" s="28"/>
      <c r="D12" s="28"/>
      <c r="E12" s="28"/>
      <c r="F12" s="28"/>
      <c r="G12" s="28"/>
    </row>
    <row r="13" spans="1:7" ht="33.6" customHeight="1">
      <c r="A13" s="163"/>
      <c r="B13" s="15" t="s">
        <v>237</v>
      </c>
      <c r="C13" s="29" t="s">
        <v>222</v>
      </c>
      <c r="D13" s="30" t="s">
        <v>238</v>
      </c>
      <c r="E13" s="30" t="s">
        <v>239</v>
      </c>
      <c r="F13" s="30" t="s">
        <v>225</v>
      </c>
      <c r="G13" s="30" t="s">
        <v>226</v>
      </c>
    </row>
    <row r="14" spans="1:7" ht="51">
      <c r="A14" s="163"/>
      <c r="B14" s="18">
        <v>1</v>
      </c>
      <c r="C14" s="31" t="s">
        <v>240</v>
      </c>
      <c r="D14" s="21">
        <v>5443200</v>
      </c>
      <c r="E14" s="21">
        <v>0</v>
      </c>
      <c r="F14" s="22" t="s">
        <v>241</v>
      </c>
      <c r="G14" s="34" t="s">
        <v>242</v>
      </c>
    </row>
    <row r="15" spans="1:7" ht="51">
      <c r="A15" s="163"/>
      <c r="B15" s="18">
        <v>2</v>
      </c>
      <c r="C15" s="31" t="s">
        <v>243</v>
      </c>
      <c r="D15" s="21">
        <v>10509600</v>
      </c>
      <c r="E15" s="21">
        <v>0</v>
      </c>
      <c r="F15" s="22" t="s">
        <v>241</v>
      </c>
      <c r="G15" s="34" t="s">
        <v>244</v>
      </c>
    </row>
    <row r="16" spans="1:7" ht="38.25">
      <c r="A16" s="163"/>
      <c r="B16" s="18">
        <v>3</v>
      </c>
      <c r="C16" s="33" t="s">
        <v>245</v>
      </c>
      <c r="D16" s="21">
        <v>16794500</v>
      </c>
      <c r="E16" s="21">
        <v>3600000</v>
      </c>
      <c r="F16" s="22" t="s">
        <v>246</v>
      </c>
      <c r="G16" s="34"/>
    </row>
    <row r="17" spans="1:7" ht="409.5">
      <c r="A17" s="163"/>
      <c r="B17" s="18">
        <v>4</v>
      </c>
      <c r="C17" s="33" t="s">
        <v>247</v>
      </c>
      <c r="D17" s="21">
        <v>100965000</v>
      </c>
      <c r="E17" s="21">
        <v>0</v>
      </c>
      <c r="F17" s="22" t="s">
        <v>248</v>
      </c>
      <c r="G17" s="35" t="s">
        <v>249</v>
      </c>
    </row>
    <row r="18" spans="1:7" ht="132" customHeight="1">
      <c r="A18" s="163"/>
      <c r="B18" s="18">
        <v>5</v>
      </c>
      <c r="C18" s="33" t="s">
        <v>250</v>
      </c>
      <c r="D18" s="21">
        <v>556000</v>
      </c>
      <c r="E18" s="21">
        <v>0</v>
      </c>
      <c r="F18" s="22" t="s">
        <v>251</v>
      </c>
      <c r="G18" s="34" t="s">
        <v>252</v>
      </c>
    </row>
    <row r="19" spans="1:7" ht="14.25">
      <c r="A19" s="163"/>
      <c r="B19" s="24"/>
      <c r="C19" s="24" t="s">
        <v>253</v>
      </c>
      <c r="D19" s="36">
        <f>SUM(D14:D18)</f>
        <v>134268300</v>
      </c>
      <c r="E19" s="36">
        <f>SUM(E14:E18)</f>
        <v>3600000</v>
      </c>
      <c r="F19" s="25"/>
      <c r="G19" s="25"/>
    </row>
    <row r="20" spans="1:7" ht="22.5">
      <c r="A20" s="163"/>
      <c r="B20" s="27" t="s">
        <v>236</v>
      </c>
      <c r="C20" s="28"/>
      <c r="D20" s="28"/>
      <c r="E20" s="28"/>
      <c r="F20" s="28"/>
      <c r="G20" s="28"/>
    </row>
    <row r="21" spans="1:7" ht="25.5">
      <c r="A21" s="163"/>
      <c r="B21" s="15" t="s">
        <v>237</v>
      </c>
      <c r="C21" s="29" t="s">
        <v>222</v>
      </c>
      <c r="D21" s="30" t="s">
        <v>238</v>
      </c>
      <c r="E21" s="30" t="s">
        <v>239</v>
      </c>
      <c r="F21" s="30" t="s">
        <v>225</v>
      </c>
      <c r="G21" s="30" t="s">
        <v>226</v>
      </c>
    </row>
    <row r="22" spans="1:7" ht="51">
      <c r="A22" s="163"/>
      <c r="B22" s="18">
        <v>1</v>
      </c>
      <c r="C22" s="31" t="s">
        <v>240</v>
      </c>
      <c r="D22" s="21">
        <v>0</v>
      </c>
      <c r="E22" s="21">
        <v>0</v>
      </c>
      <c r="F22" s="22" t="s">
        <v>241</v>
      </c>
      <c r="G22" s="32"/>
    </row>
    <row r="23" spans="1:7" ht="51">
      <c r="A23" s="163"/>
      <c r="B23" s="18">
        <v>2</v>
      </c>
      <c r="C23" s="31" t="s">
        <v>243</v>
      </c>
      <c r="D23" s="21">
        <v>0</v>
      </c>
      <c r="E23" s="21">
        <v>0</v>
      </c>
      <c r="F23" s="22" t="s">
        <v>241</v>
      </c>
      <c r="G23" s="32"/>
    </row>
    <row r="24" spans="1:7" ht="38.25">
      <c r="A24" s="163"/>
      <c r="B24" s="18">
        <v>3</v>
      </c>
      <c r="C24" s="33" t="s">
        <v>245</v>
      </c>
      <c r="D24" s="21">
        <v>0</v>
      </c>
      <c r="E24" s="21">
        <v>0</v>
      </c>
      <c r="F24" s="22" t="s">
        <v>246</v>
      </c>
      <c r="G24" s="32"/>
    </row>
    <row r="25" spans="1:7" ht="38.25">
      <c r="A25" s="163"/>
      <c r="B25" s="18">
        <v>4</v>
      </c>
      <c r="C25" s="33" t="s">
        <v>247</v>
      </c>
      <c r="D25" s="21">
        <v>0</v>
      </c>
      <c r="E25" s="21">
        <v>0</v>
      </c>
      <c r="F25" s="22" t="s">
        <v>248</v>
      </c>
      <c r="G25" s="32"/>
    </row>
    <row r="26" spans="1:7" ht="63.75">
      <c r="A26" s="163"/>
      <c r="B26" s="18">
        <v>5</v>
      </c>
      <c r="C26" s="33" t="s">
        <v>250</v>
      </c>
      <c r="D26" s="21">
        <v>0</v>
      </c>
      <c r="E26" s="21">
        <v>0</v>
      </c>
      <c r="F26" s="22" t="s">
        <v>251</v>
      </c>
      <c r="G26" s="32"/>
    </row>
    <row r="27" spans="1:7" ht="14.25">
      <c r="A27" s="163"/>
      <c r="B27" s="24"/>
      <c r="C27" s="24" t="s">
        <v>253</v>
      </c>
      <c r="D27" s="36">
        <f>SUM(D22:D26)</f>
        <v>0</v>
      </c>
      <c r="E27" s="36">
        <f>SUM(E22:E26)</f>
        <v>0</v>
      </c>
      <c r="F27" s="25"/>
      <c r="G27" s="25"/>
    </row>
    <row r="29" spans="1:7" ht="22.5">
      <c r="A29" s="164">
        <v>2</v>
      </c>
      <c r="B29" s="27" t="s">
        <v>254</v>
      </c>
      <c r="C29" s="28"/>
      <c r="D29" s="28"/>
      <c r="E29" s="28"/>
      <c r="F29" s="28"/>
      <c r="G29" s="28"/>
    </row>
    <row r="30" spans="1:7" ht="33" customHeight="1">
      <c r="A30" s="164"/>
      <c r="B30" s="15" t="s">
        <v>237</v>
      </c>
      <c r="C30" s="16" t="s">
        <v>222</v>
      </c>
      <c r="D30" s="17" t="s">
        <v>223</v>
      </c>
      <c r="E30" s="17" t="s">
        <v>224</v>
      </c>
      <c r="F30" s="17" t="s">
        <v>225</v>
      </c>
      <c r="G30" s="17" t="s">
        <v>226</v>
      </c>
    </row>
    <row r="31" spans="1:7" ht="162.75" customHeight="1">
      <c r="A31" s="164"/>
      <c r="B31" s="18">
        <v>1</v>
      </c>
      <c r="C31" s="19" t="s">
        <v>227</v>
      </c>
      <c r="D31" s="20">
        <v>150</v>
      </c>
      <c r="E31" s="21">
        <v>4200000</v>
      </c>
      <c r="F31" s="22" t="s">
        <v>228</v>
      </c>
      <c r="G31" s="23"/>
    </row>
    <row r="32" spans="1:7" ht="122.25" customHeight="1">
      <c r="A32" s="164"/>
      <c r="B32" s="18">
        <v>2</v>
      </c>
      <c r="C32" s="19" t="s">
        <v>229</v>
      </c>
      <c r="D32" s="20">
        <v>50</v>
      </c>
      <c r="E32" s="21">
        <v>1400000</v>
      </c>
      <c r="F32" s="22" t="s">
        <v>230</v>
      </c>
      <c r="G32" s="23"/>
    </row>
    <row r="33" spans="1:7" ht="207.75" customHeight="1">
      <c r="A33" s="164"/>
      <c r="B33" s="18">
        <v>3</v>
      </c>
      <c r="C33" s="19" t="s">
        <v>231</v>
      </c>
      <c r="D33" s="20">
        <v>130</v>
      </c>
      <c r="E33" s="21">
        <v>3640000</v>
      </c>
      <c r="F33" s="22" t="s">
        <v>232</v>
      </c>
      <c r="G33" s="23"/>
    </row>
    <row r="34" spans="1:7" ht="63.75">
      <c r="A34" s="164"/>
      <c r="B34" s="18">
        <v>4</v>
      </c>
      <c r="C34" s="19" t="s">
        <v>233</v>
      </c>
      <c r="D34" s="20">
        <v>1</v>
      </c>
      <c r="E34" s="21">
        <v>24000</v>
      </c>
      <c r="F34" s="22" t="s">
        <v>234</v>
      </c>
      <c r="G34" s="23"/>
    </row>
    <row r="35" spans="1:7" ht="14.25">
      <c r="A35" s="164"/>
      <c r="B35" s="24"/>
      <c r="C35" s="24" t="s">
        <v>235</v>
      </c>
      <c r="D35" s="25"/>
      <c r="E35" s="26">
        <f>SUM(E29:E33)</f>
        <v>9240000</v>
      </c>
      <c r="F35" s="25"/>
      <c r="G35" s="25"/>
    </row>
    <row r="36" spans="1:7" ht="22.5">
      <c r="A36" s="164"/>
      <c r="B36" s="27" t="s">
        <v>236</v>
      </c>
      <c r="C36" s="28"/>
      <c r="D36" s="28"/>
      <c r="E36" s="28"/>
      <c r="F36" s="28"/>
      <c r="G36" s="28"/>
    </row>
    <row r="37" spans="1:7" ht="31.7" customHeight="1">
      <c r="A37" s="164"/>
      <c r="B37" s="15" t="s">
        <v>237</v>
      </c>
      <c r="C37" s="29" t="s">
        <v>222</v>
      </c>
      <c r="D37" s="30" t="s">
        <v>238</v>
      </c>
      <c r="E37" s="30" t="s">
        <v>239</v>
      </c>
      <c r="F37" s="30" t="s">
        <v>225</v>
      </c>
      <c r="G37" s="30" t="s">
        <v>226</v>
      </c>
    </row>
    <row r="38" spans="1:7" ht="127.5">
      <c r="A38" s="164"/>
      <c r="B38" s="18">
        <v>1</v>
      </c>
      <c r="C38" s="31" t="s">
        <v>240</v>
      </c>
      <c r="D38" s="21">
        <v>4683000</v>
      </c>
      <c r="E38" s="21"/>
      <c r="F38" s="22" t="s">
        <v>241</v>
      </c>
      <c r="G38" s="37" t="s">
        <v>255</v>
      </c>
    </row>
    <row r="39" spans="1:7" ht="127.5">
      <c r="A39" s="164"/>
      <c r="B39" s="18">
        <v>2</v>
      </c>
      <c r="C39" s="31" t="s">
        <v>243</v>
      </c>
      <c r="D39" s="21">
        <v>15036000</v>
      </c>
      <c r="E39" s="21"/>
      <c r="F39" s="22" t="s">
        <v>241</v>
      </c>
      <c r="G39" s="37" t="s">
        <v>255</v>
      </c>
    </row>
    <row r="40" spans="1:7" ht="38.25">
      <c r="A40" s="164"/>
      <c r="B40" s="18">
        <v>3</v>
      </c>
      <c r="C40" s="33" t="s">
        <v>245</v>
      </c>
      <c r="D40" s="21">
        <v>0</v>
      </c>
      <c r="E40" s="21">
        <v>42222000</v>
      </c>
      <c r="F40" s="22" t="s">
        <v>246</v>
      </c>
      <c r="G40" s="37" t="s">
        <v>256</v>
      </c>
    </row>
    <row r="41" spans="1:7" ht="38.25">
      <c r="A41" s="164"/>
      <c r="B41" s="18">
        <v>4</v>
      </c>
      <c r="C41" s="33" t="s">
        <v>247</v>
      </c>
      <c r="D41" s="21">
        <v>0</v>
      </c>
      <c r="E41" s="21">
        <v>10793000</v>
      </c>
      <c r="F41" s="22" t="s">
        <v>248</v>
      </c>
      <c r="G41" s="38" t="s">
        <v>257</v>
      </c>
    </row>
    <row r="42" spans="1:7" ht="63.75">
      <c r="A42" s="164"/>
      <c r="B42" s="18">
        <v>5</v>
      </c>
      <c r="C42" s="33" t="s">
        <v>250</v>
      </c>
      <c r="D42" s="21">
        <v>174000</v>
      </c>
      <c r="E42" s="21">
        <v>240000</v>
      </c>
      <c r="F42" s="22" t="s">
        <v>251</v>
      </c>
      <c r="G42" s="38" t="s">
        <v>258</v>
      </c>
    </row>
    <row r="43" spans="1:7" ht="14.25">
      <c r="A43" s="164"/>
      <c r="B43" s="24"/>
      <c r="C43" s="24" t="s">
        <v>253</v>
      </c>
      <c r="D43" s="36">
        <f>SUM(D38:D42)</f>
        <v>19893000</v>
      </c>
      <c r="E43" s="36">
        <f>SUM(E38:E42)</f>
        <v>53255000</v>
      </c>
      <c r="F43" s="25"/>
      <c r="G43" s="25"/>
    </row>
    <row r="44" spans="1:7" ht="22.5">
      <c r="A44" s="164"/>
      <c r="B44" s="27" t="s">
        <v>236</v>
      </c>
      <c r="C44" s="28"/>
      <c r="D44" s="28"/>
      <c r="E44" s="28"/>
      <c r="F44" s="28"/>
      <c r="G44" s="28"/>
    </row>
    <row r="45" spans="1:7" ht="25.5">
      <c r="A45" s="164"/>
      <c r="B45" s="15" t="s">
        <v>237</v>
      </c>
      <c r="C45" s="29" t="s">
        <v>222</v>
      </c>
      <c r="D45" s="30" t="s">
        <v>238</v>
      </c>
      <c r="E45" s="30" t="s">
        <v>239</v>
      </c>
      <c r="F45" s="30" t="s">
        <v>225</v>
      </c>
      <c r="G45" s="30" t="s">
        <v>226</v>
      </c>
    </row>
    <row r="46" spans="1:7" ht="51">
      <c r="A46" s="164"/>
      <c r="B46" s="18">
        <v>1</v>
      </c>
      <c r="C46" s="31" t="s">
        <v>240</v>
      </c>
      <c r="D46" s="21">
        <v>0</v>
      </c>
      <c r="E46" s="21">
        <v>0</v>
      </c>
      <c r="F46" s="22" t="s">
        <v>241</v>
      </c>
      <c r="G46" s="32"/>
    </row>
    <row r="47" spans="1:7" ht="51">
      <c r="A47" s="164"/>
      <c r="B47" s="18">
        <v>2</v>
      </c>
      <c r="C47" s="31" t="s">
        <v>243</v>
      </c>
      <c r="D47" s="21">
        <v>0</v>
      </c>
      <c r="E47" s="21">
        <v>0</v>
      </c>
      <c r="F47" s="22" t="s">
        <v>241</v>
      </c>
      <c r="G47" s="32"/>
    </row>
    <row r="48" spans="1:7" ht="38.25">
      <c r="A48" s="164"/>
      <c r="B48" s="18">
        <v>3</v>
      </c>
      <c r="C48" s="33" t="s">
        <v>245</v>
      </c>
      <c r="D48" s="21">
        <v>0</v>
      </c>
      <c r="E48" s="21">
        <v>0</v>
      </c>
      <c r="F48" s="22" t="s">
        <v>246</v>
      </c>
      <c r="G48" s="32"/>
    </row>
    <row r="49" spans="1:7" ht="38.25">
      <c r="A49" s="164"/>
      <c r="B49" s="18">
        <v>4</v>
      </c>
      <c r="C49" s="33" t="s">
        <v>247</v>
      </c>
      <c r="D49" s="21">
        <v>0</v>
      </c>
      <c r="E49" s="21">
        <v>0</v>
      </c>
      <c r="F49" s="22" t="s">
        <v>248</v>
      </c>
      <c r="G49" s="32"/>
    </row>
    <row r="50" spans="1:7" ht="63.75">
      <c r="A50" s="164"/>
      <c r="B50" s="18">
        <v>5</v>
      </c>
      <c r="C50" s="33" t="s">
        <v>250</v>
      </c>
      <c r="D50" s="21">
        <v>0</v>
      </c>
      <c r="E50" s="21">
        <v>0</v>
      </c>
      <c r="F50" s="22" t="s">
        <v>251</v>
      </c>
      <c r="G50" s="32"/>
    </row>
    <row r="51" spans="1:7" ht="14.25">
      <c r="A51" s="164"/>
      <c r="B51" s="24"/>
      <c r="C51" s="24" t="s">
        <v>253</v>
      </c>
      <c r="D51" s="36">
        <f>SUM(D46:D50)</f>
        <v>0</v>
      </c>
      <c r="E51" s="36">
        <f>SUM(E46:E50)</f>
        <v>0</v>
      </c>
      <c r="F51" s="25"/>
      <c r="G51" s="25"/>
    </row>
    <row r="53" spans="1:7" ht="22.5">
      <c r="A53" s="165">
        <v>3</v>
      </c>
      <c r="B53" s="27" t="s">
        <v>254</v>
      </c>
      <c r="C53" s="28"/>
      <c r="D53" s="28"/>
      <c r="E53" s="28"/>
      <c r="F53" s="28"/>
      <c r="G53" s="28"/>
    </row>
    <row r="54" spans="1:7" ht="25.5">
      <c r="A54" s="165"/>
      <c r="B54" s="15" t="s">
        <v>237</v>
      </c>
      <c r="C54" s="16" t="s">
        <v>222</v>
      </c>
      <c r="D54" s="17" t="s">
        <v>223</v>
      </c>
      <c r="E54" s="17" t="s">
        <v>224</v>
      </c>
      <c r="F54" s="17" t="s">
        <v>225</v>
      </c>
      <c r="G54" s="17" t="s">
        <v>226</v>
      </c>
    </row>
    <row r="55" spans="1:7" ht="159" customHeight="1">
      <c r="A55" s="165"/>
      <c r="B55" s="18">
        <v>1</v>
      </c>
      <c r="C55" s="19" t="s">
        <v>227</v>
      </c>
      <c r="D55" s="20">
        <v>500</v>
      </c>
      <c r="E55" s="21">
        <v>8000000</v>
      </c>
      <c r="F55" s="22" t="s">
        <v>228</v>
      </c>
      <c r="G55" s="46" t="s">
        <v>259</v>
      </c>
    </row>
    <row r="56" spans="1:7" ht="117.75" customHeight="1">
      <c r="A56" s="165"/>
      <c r="B56" s="18">
        <v>2</v>
      </c>
      <c r="C56" s="19" t="s">
        <v>229</v>
      </c>
      <c r="D56" s="20">
        <v>160</v>
      </c>
      <c r="E56" s="21">
        <f>16000*160</f>
        <v>2560000</v>
      </c>
      <c r="F56" s="22" t="s">
        <v>230</v>
      </c>
      <c r="G56" s="23"/>
    </row>
    <row r="57" spans="1:7" ht="191.25">
      <c r="A57" s="165"/>
      <c r="B57" s="18">
        <v>3</v>
      </c>
      <c r="C57" s="19" t="s">
        <v>231</v>
      </c>
      <c r="D57" s="20">
        <v>160</v>
      </c>
      <c r="E57" s="21">
        <f>16000*160</f>
        <v>2560000</v>
      </c>
      <c r="F57" s="22" t="s">
        <v>232</v>
      </c>
      <c r="G57" s="47" t="s">
        <v>260</v>
      </c>
    </row>
    <row r="58" spans="1:7" ht="63.75">
      <c r="A58" s="165"/>
      <c r="B58" s="18">
        <v>4</v>
      </c>
      <c r="C58" s="19" t="s">
        <v>233</v>
      </c>
      <c r="D58" s="20">
        <v>1</v>
      </c>
      <c r="E58" s="21">
        <v>16000</v>
      </c>
      <c r="F58" s="22" t="s">
        <v>234</v>
      </c>
      <c r="G58" s="23"/>
    </row>
    <row r="59" spans="1:7" ht="14.25">
      <c r="A59" s="165"/>
      <c r="B59" s="24"/>
      <c r="C59" s="24" t="s">
        <v>235</v>
      </c>
      <c r="D59" s="25"/>
      <c r="E59" s="26">
        <f>SUM(E53:E57)</f>
        <v>13120000</v>
      </c>
      <c r="F59" s="25"/>
      <c r="G59" s="25"/>
    </row>
    <row r="60" spans="1:7" ht="22.5">
      <c r="A60" s="165"/>
      <c r="B60" s="27" t="s">
        <v>236</v>
      </c>
      <c r="C60" s="28"/>
      <c r="D60" s="28"/>
      <c r="E60" s="28"/>
      <c r="F60" s="28"/>
      <c r="G60" s="28"/>
    </row>
    <row r="61" spans="1:7" ht="25.5">
      <c r="A61" s="165"/>
      <c r="B61" s="15" t="s">
        <v>237</v>
      </c>
      <c r="C61" s="29" t="s">
        <v>222</v>
      </c>
      <c r="D61" s="30" t="s">
        <v>238</v>
      </c>
      <c r="E61" s="30" t="s">
        <v>239</v>
      </c>
      <c r="F61" s="30" t="s">
        <v>225</v>
      </c>
      <c r="G61" s="30" t="s">
        <v>226</v>
      </c>
    </row>
    <row r="62" spans="1:7" ht="51">
      <c r="A62" s="165"/>
      <c r="B62" s="18">
        <v>1</v>
      </c>
      <c r="C62" s="31" t="s">
        <v>240</v>
      </c>
      <c r="D62" s="21">
        <v>4462684.8</v>
      </c>
      <c r="E62" s="21">
        <v>0</v>
      </c>
      <c r="F62" s="22" t="s">
        <v>241</v>
      </c>
      <c r="G62" s="32">
        <f>D62/2</f>
        <v>2231342.4</v>
      </c>
    </row>
    <row r="63" spans="1:7" ht="51">
      <c r="A63" s="165"/>
      <c r="B63" s="18">
        <v>2</v>
      </c>
      <c r="C63" s="31" t="s">
        <v>243</v>
      </c>
      <c r="D63" s="21">
        <v>10024000</v>
      </c>
      <c r="E63" s="21">
        <v>0</v>
      </c>
      <c r="F63" s="22" t="s">
        <v>241</v>
      </c>
      <c r="G63" s="32">
        <f>D63/10</f>
        <v>1002400</v>
      </c>
    </row>
    <row r="64" spans="1:7" ht="38.25">
      <c r="A64" s="165"/>
      <c r="B64" s="18">
        <v>3</v>
      </c>
      <c r="C64" s="33" t="s">
        <v>245</v>
      </c>
      <c r="D64" s="21">
        <v>10582657.65</v>
      </c>
      <c r="E64" s="21">
        <v>0</v>
      </c>
      <c r="F64" s="22" t="s">
        <v>246</v>
      </c>
      <c r="G64" s="48" t="s">
        <v>261</v>
      </c>
    </row>
    <row r="65" spans="1:7" ht="38.25">
      <c r="A65" s="165"/>
      <c r="B65" s="18">
        <v>4</v>
      </c>
      <c r="C65" s="33" t="s">
        <v>247</v>
      </c>
      <c r="D65" s="21">
        <v>33480160</v>
      </c>
      <c r="E65" s="21">
        <v>0</v>
      </c>
      <c r="F65" s="22" t="s">
        <v>248</v>
      </c>
      <c r="G65" s="32"/>
    </row>
    <row r="66" spans="1:7" ht="63.75">
      <c r="A66" s="165"/>
      <c r="B66" s="18">
        <v>5</v>
      </c>
      <c r="C66" s="33" t="s">
        <v>250</v>
      </c>
      <c r="D66" s="21">
        <v>140014.19843749999</v>
      </c>
      <c r="E66" s="21">
        <v>0</v>
      </c>
      <c r="F66" s="22" t="s">
        <v>251</v>
      </c>
      <c r="G66" s="38" t="s">
        <v>262</v>
      </c>
    </row>
    <row r="67" spans="1:7" ht="14.25">
      <c r="A67" s="165"/>
      <c r="B67" s="24"/>
      <c r="C67" s="24" t="s">
        <v>253</v>
      </c>
      <c r="D67" s="36">
        <f>SUM(D62:D66)</f>
        <v>58689516.6484375</v>
      </c>
      <c r="E67" s="36">
        <f>SUM(E62:E66)</f>
        <v>0</v>
      </c>
      <c r="F67" s="25"/>
      <c r="G67" s="25"/>
    </row>
    <row r="68" spans="1:7" ht="22.5">
      <c r="A68" s="165"/>
      <c r="B68" s="27" t="s">
        <v>236</v>
      </c>
      <c r="C68" s="28"/>
      <c r="D68" s="28"/>
      <c r="E68" s="28"/>
      <c r="F68" s="28"/>
      <c r="G68" s="28"/>
    </row>
    <row r="69" spans="1:7" ht="25.5">
      <c r="A69" s="165"/>
      <c r="B69" s="15" t="s">
        <v>237</v>
      </c>
      <c r="C69" s="29" t="s">
        <v>222</v>
      </c>
      <c r="D69" s="30" t="s">
        <v>238</v>
      </c>
      <c r="E69" s="30" t="s">
        <v>239</v>
      </c>
      <c r="F69" s="30" t="s">
        <v>225</v>
      </c>
      <c r="G69" s="30" t="s">
        <v>226</v>
      </c>
    </row>
    <row r="70" spans="1:7" ht="51">
      <c r="A70" s="165"/>
      <c r="B70" s="18">
        <v>1</v>
      </c>
      <c r="C70" s="31" t="s">
        <v>240</v>
      </c>
      <c r="D70" s="21">
        <f>D62</f>
        <v>4462684.8</v>
      </c>
      <c r="E70" s="21">
        <v>0</v>
      </c>
      <c r="F70" s="22" t="s">
        <v>241</v>
      </c>
      <c r="G70" s="32">
        <f>G62</f>
        <v>2231342.4</v>
      </c>
    </row>
    <row r="71" spans="1:7" ht="51">
      <c r="A71" s="165"/>
      <c r="B71" s="18">
        <v>2</v>
      </c>
      <c r="C71" s="31" t="s">
        <v>243</v>
      </c>
      <c r="D71" s="21">
        <f t="shared" ref="D71:D74" si="0">D63</f>
        <v>10024000</v>
      </c>
      <c r="E71" s="21">
        <v>0</v>
      </c>
      <c r="F71" s="22" t="s">
        <v>241</v>
      </c>
      <c r="G71" s="32">
        <f t="shared" ref="G71:G74" si="1">G63</f>
        <v>1002400</v>
      </c>
    </row>
    <row r="72" spans="1:7" ht="38.25">
      <c r="A72" s="165"/>
      <c r="B72" s="18">
        <v>3</v>
      </c>
      <c r="C72" s="33" t="s">
        <v>245</v>
      </c>
      <c r="D72" s="21">
        <f t="shared" si="0"/>
        <v>10582657.65</v>
      </c>
      <c r="E72" s="21">
        <v>0</v>
      </c>
      <c r="F72" s="22" t="s">
        <v>246</v>
      </c>
      <c r="G72" s="32" t="str">
        <f t="shared" si="1"/>
        <v>1 630 016 Kč (A) 723 263 Kč (B)</v>
      </c>
    </row>
    <row r="73" spans="1:7" ht="38.25">
      <c r="A73" s="165"/>
      <c r="B73" s="18">
        <v>4</v>
      </c>
      <c r="C73" s="33" t="s">
        <v>247</v>
      </c>
      <c r="D73" s="21">
        <f t="shared" si="0"/>
        <v>33480160</v>
      </c>
      <c r="E73" s="21">
        <v>0</v>
      </c>
      <c r="F73" s="22" t="s">
        <v>248</v>
      </c>
      <c r="G73" s="32">
        <f t="shared" si="1"/>
        <v>0</v>
      </c>
    </row>
    <row r="74" spans="1:7" ht="63.75">
      <c r="A74" s="165"/>
      <c r="B74" s="18">
        <v>5</v>
      </c>
      <c r="C74" s="33" t="s">
        <v>250</v>
      </c>
      <c r="D74" s="21">
        <f t="shared" si="0"/>
        <v>140014.19843749999</v>
      </c>
      <c r="E74" s="21">
        <v>0</v>
      </c>
      <c r="F74" s="22" t="s">
        <v>251</v>
      </c>
      <c r="G74" s="32" t="str">
        <f t="shared" si="1"/>
        <v>Doplnění stávajícího FMC</v>
      </c>
    </row>
    <row r="75" spans="1:7" ht="14.25">
      <c r="A75" s="165"/>
      <c r="B75" s="24"/>
      <c r="C75" s="24" t="s">
        <v>253</v>
      </c>
      <c r="D75" s="36">
        <f>SUM(D70:D74)</f>
        <v>58689516.6484375</v>
      </c>
      <c r="E75" s="36">
        <f>SUM(E70:E74)</f>
        <v>0</v>
      </c>
      <c r="F75" s="25"/>
      <c r="G75" s="25"/>
    </row>
    <row r="77" spans="1:7" ht="22.5">
      <c r="A77" s="166">
        <v>4</v>
      </c>
      <c r="B77" s="50" t="s">
        <v>263</v>
      </c>
      <c r="C77" s="51"/>
      <c r="D77" s="51"/>
      <c r="E77" s="51"/>
      <c r="F77" s="51"/>
      <c r="G77" s="51"/>
    </row>
    <row r="78" spans="1:7" ht="25.5">
      <c r="A78" s="166"/>
      <c r="B78" s="52" t="s">
        <v>237</v>
      </c>
      <c r="C78" s="53" t="s">
        <v>222</v>
      </c>
      <c r="D78" s="54" t="s">
        <v>223</v>
      </c>
      <c r="E78" s="54" t="s">
        <v>224</v>
      </c>
      <c r="F78" s="54" t="s">
        <v>225</v>
      </c>
      <c r="G78" s="54" t="s">
        <v>226</v>
      </c>
    </row>
    <row r="79" spans="1:7" ht="165.75" customHeight="1">
      <c r="A79" s="166"/>
      <c r="B79" s="31">
        <v>1</v>
      </c>
      <c r="C79" s="19" t="s">
        <v>227</v>
      </c>
      <c r="D79" s="20">
        <v>10</v>
      </c>
      <c r="E79" s="21">
        <v>154000</v>
      </c>
      <c r="F79" s="22" t="s">
        <v>228</v>
      </c>
      <c r="G79" s="55"/>
    </row>
    <row r="80" spans="1:7" ht="102">
      <c r="A80" s="166"/>
      <c r="B80" s="31">
        <v>2</v>
      </c>
      <c r="C80" s="56" t="s">
        <v>264</v>
      </c>
      <c r="D80" s="20">
        <v>5</v>
      </c>
      <c r="E80" s="21">
        <v>77000</v>
      </c>
      <c r="F80" s="22" t="s">
        <v>230</v>
      </c>
      <c r="G80" s="55"/>
    </row>
    <row r="81" spans="1:7" ht="191.25">
      <c r="A81" s="166"/>
      <c r="B81" s="31">
        <v>3</v>
      </c>
      <c r="C81" s="56" t="s">
        <v>265</v>
      </c>
      <c r="D81" s="20">
        <v>20</v>
      </c>
      <c r="E81" s="21">
        <v>341500</v>
      </c>
      <c r="F81" s="22" t="s">
        <v>232</v>
      </c>
      <c r="G81" s="49" t="s">
        <v>266</v>
      </c>
    </row>
    <row r="82" spans="1:7" ht="63.75">
      <c r="A82" s="166"/>
      <c r="B82" s="31">
        <v>4</v>
      </c>
      <c r="C82" s="19" t="s">
        <v>233</v>
      </c>
      <c r="D82" s="20">
        <v>1</v>
      </c>
      <c r="E82" s="21">
        <v>15400</v>
      </c>
      <c r="F82" s="22" t="s">
        <v>234</v>
      </c>
      <c r="G82" s="55"/>
    </row>
    <row r="83" spans="1:7" ht="14.25">
      <c r="A83" s="166"/>
      <c r="B83" s="57"/>
      <c r="C83" s="57" t="s">
        <v>235</v>
      </c>
      <c r="D83" s="58"/>
      <c r="E83" s="59">
        <f>SUM(E77:E81)</f>
        <v>572500</v>
      </c>
      <c r="F83" s="58"/>
      <c r="G83" s="58"/>
    </row>
    <row r="84" spans="1:7" ht="22.5">
      <c r="A84" s="166"/>
      <c r="B84" s="50" t="s">
        <v>236</v>
      </c>
      <c r="C84" s="51"/>
      <c r="D84" s="51"/>
      <c r="E84" s="51"/>
      <c r="F84" s="51"/>
      <c r="G84" s="51"/>
    </row>
    <row r="85" spans="1:7" ht="25.5">
      <c r="A85" s="166"/>
      <c r="B85" s="52" t="s">
        <v>237</v>
      </c>
      <c r="C85" s="60" t="s">
        <v>222</v>
      </c>
      <c r="D85" s="61" t="s">
        <v>238</v>
      </c>
      <c r="E85" s="61" t="s">
        <v>239</v>
      </c>
      <c r="F85" s="61" t="s">
        <v>225</v>
      </c>
      <c r="G85" s="61" t="s">
        <v>226</v>
      </c>
    </row>
    <row r="86" spans="1:7" ht="63.75">
      <c r="A86" s="166"/>
      <c r="B86" s="62">
        <v>1</v>
      </c>
      <c r="C86" s="62" t="s">
        <v>240</v>
      </c>
      <c r="D86" s="63">
        <v>23606463.98</v>
      </c>
      <c r="E86" s="63">
        <v>0</v>
      </c>
      <c r="F86" s="64" t="s">
        <v>241</v>
      </c>
      <c r="G86" s="37" t="s">
        <v>267</v>
      </c>
    </row>
    <row r="87" spans="1:7" ht="51">
      <c r="A87" s="166"/>
      <c r="B87" s="65">
        <v>2</v>
      </c>
      <c r="C87" s="65" t="s">
        <v>243</v>
      </c>
      <c r="D87" s="66">
        <v>0</v>
      </c>
      <c r="E87" s="66">
        <v>0</v>
      </c>
      <c r="F87" s="67" t="s">
        <v>241</v>
      </c>
      <c r="G87" s="68"/>
    </row>
    <row r="88" spans="1:7" ht="38.25">
      <c r="A88" s="166"/>
      <c r="B88" s="62" t="s">
        <v>268</v>
      </c>
      <c r="C88" s="69" t="s">
        <v>269</v>
      </c>
      <c r="D88" s="63">
        <v>0</v>
      </c>
      <c r="E88" s="63">
        <v>1848000</v>
      </c>
      <c r="F88" s="64" t="s">
        <v>246</v>
      </c>
      <c r="G88" s="38"/>
    </row>
    <row r="89" spans="1:7" ht="38.25">
      <c r="A89" s="166"/>
      <c r="B89" s="62" t="s">
        <v>270</v>
      </c>
      <c r="C89" s="69" t="s">
        <v>271</v>
      </c>
      <c r="D89" s="63">
        <v>0</v>
      </c>
      <c r="E89" s="63">
        <v>3696000</v>
      </c>
      <c r="F89" s="64" t="s">
        <v>246</v>
      </c>
      <c r="G89" s="38"/>
    </row>
    <row r="90" spans="1:7" ht="63.75">
      <c r="A90" s="166"/>
      <c r="B90" s="62">
        <v>4</v>
      </c>
      <c r="C90" s="69" t="s">
        <v>247</v>
      </c>
      <c r="D90" s="63">
        <v>0</v>
      </c>
      <c r="E90" s="63">
        <v>0</v>
      </c>
      <c r="F90" s="64" t="s">
        <v>248</v>
      </c>
      <c r="G90" s="37" t="s">
        <v>272</v>
      </c>
    </row>
    <row r="91" spans="1:7" ht="102">
      <c r="A91" s="166"/>
      <c r="B91" s="62">
        <v>5</v>
      </c>
      <c r="C91" s="69" t="s">
        <v>250</v>
      </c>
      <c r="D91" s="63">
        <v>2222510.5024000001</v>
      </c>
      <c r="E91" s="63">
        <v>0</v>
      </c>
      <c r="F91" s="64" t="s">
        <v>251</v>
      </c>
      <c r="G91" s="37" t="s">
        <v>273</v>
      </c>
    </row>
    <row r="92" spans="1:7" ht="14.25">
      <c r="A92" s="166"/>
      <c r="B92" s="57"/>
      <c r="C92" s="57" t="s">
        <v>253</v>
      </c>
      <c r="D92" s="70">
        <f>SUM(D86:D91)</f>
        <v>25828974.4824</v>
      </c>
      <c r="E92" s="70">
        <f>SUM(E86:E91)</f>
        <v>5544000</v>
      </c>
      <c r="F92" s="58"/>
      <c r="G92" s="58"/>
    </row>
    <row r="93" spans="1:7">
      <c r="A93" s="166"/>
    </row>
    <row r="94" spans="1:7" ht="22.5">
      <c r="A94" s="166"/>
      <c r="B94" s="50" t="s">
        <v>274</v>
      </c>
      <c r="C94" s="51"/>
      <c r="D94" s="51"/>
      <c r="E94" s="51"/>
      <c r="F94" s="51"/>
      <c r="G94" s="51"/>
    </row>
    <row r="95" spans="1:7" ht="25.5">
      <c r="A95" s="166"/>
      <c r="B95" s="52" t="s">
        <v>237</v>
      </c>
      <c r="C95" s="53" t="s">
        <v>222</v>
      </c>
      <c r="D95" s="54" t="s">
        <v>223</v>
      </c>
      <c r="E95" s="54" t="s">
        <v>224</v>
      </c>
      <c r="F95" s="54" t="s">
        <v>225</v>
      </c>
      <c r="G95" s="54" t="s">
        <v>226</v>
      </c>
    </row>
    <row r="96" spans="1:7" ht="127.5">
      <c r="A96" s="166"/>
      <c r="B96" s="31">
        <v>1</v>
      </c>
      <c r="C96" s="19" t="s">
        <v>227</v>
      </c>
      <c r="D96" s="20">
        <v>30</v>
      </c>
      <c r="E96" s="21">
        <v>462000</v>
      </c>
      <c r="F96" s="22" t="s">
        <v>228</v>
      </c>
      <c r="G96" s="55"/>
    </row>
    <row r="97" spans="1:7" ht="102">
      <c r="A97" s="166"/>
      <c r="B97" s="31">
        <v>2</v>
      </c>
      <c r="C97" s="56" t="s">
        <v>264</v>
      </c>
      <c r="D97" s="20">
        <v>20</v>
      </c>
      <c r="E97" s="21">
        <v>308000</v>
      </c>
      <c r="F97" s="22" t="s">
        <v>230</v>
      </c>
      <c r="G97" s="55"/>
    </row>
    <row r="98" spans="1:7" ht="191.25">
      <c r="A98" s="166"/>
      <c r="B98" s="31">
        <v>3</v>
      </c>
      <c r="C98" s="56" t="s">
        <v>265</v>
      </c>
      <c r="D98" s="20">
        <v>30</v>
      </c>
      <c r="E98" s="21">
        <v>495500</v>
      </c>
      <c r="F98" s="22" t="s">
        <v>232</v>
      </c>
      <c r="G98" s="49" t="s">
        <v>266</v>
      </c>
    </row>
    <row r="99" spans="1:7" ht="63.75">
      <c r="A99" s="166"/>
      <c r="B99" s="31">
        <v>4</v>
      </c>
      <c r="C99" s="19" t="s">
        <v>233</v>
      </c>
      <c r="D99" s="20">
        <v>1</v>
      </c>
      <c r="E99" s="21">
        <v>15400</v>
      </c>
      <c r="F99" s="22" t="s">
        <v>234</v>
      </c>
      <c r="G99" s="55"/>
    </row>
    <row r="100" spans="1:7" ht="14.25">
      <c r="A100" s="166"/>
      <c r="B100" s="57"/>
      <c r="C100" s="57" t="s">
        <v>235</v>
      </c>
      <c r="D100" s="58"/>
      <c r="E100" s="59">
        <f>SUM(E94:E98)</f>
        <v>1265500</v>
      </c>
      <c r="F100" s="58"/>
      <c r="G100" s="58"/>
    </row>
    <row r="101" spans="1:7" ht="22.5">
      <c r="A101" s="166"/>
      <c r="B101" s="50" t="s">
        <v>236</v>
      </c>
      <c r="C101" s="51"/>
      <c r="D101" s="51"/>
      <c r="E101" s="51"/>
      <c r="F101" s="51"/>
      <c r="G101" s="51"/>
    </row>
    <row r="102" spans="1:7" ht="25.5">
      <c r="A102" s="166"/>
      <c r="B102" s="52" t="s">
        <v>237</v>
      </c>
      <c r="C102" s="60" t="s">
        <v>222</v>
      </c>
      <c r="D102" s="61" t="s">
        <v>238</v>
      </c>
      <c r="E102" s="61" t="s">
        <v>239</v>
      </c>
      <c r="F102" s="61" t="s">
        <v>225</v>
      </c>
      <c r="G102" s="61" t="s">
        <v>226</v>
      </c>
    </row>
    <row r="103" spans="1:7" ht="51">
      <c r="A103" s="166"/>
      <c r="B103" s="71">
        <v>1</v>
      </c>
      <c r="C103" s="65" t="s">
        <v>240</v>
      </c>
      <c r="D103" s="66">
        <v>0</v>
      </c>
      <c r="E103" s="66">
        <v>0</v>
      </c>
      <c r="F103" s="67" t="s">
        <v>241</v>
      </c>
      <c r="G103" s="38"/>
    </row>
    <row r="104" spans="1:7" ht="63.75">
      <c r="A104" s="166"/>
      <c r="B104" s="72">
        <v>2</v>
      </c>
      <c r="C104" s="62" t="s">
        <v>243</v>
      </c>
      <c r="D104" s="63">
        <v>35366031</v>
      </c>
      <c r="E104" s="63">
        <v>0</v>
      </c>
      <c r="F104" s="64" t="s">
        <v>241</v>
      </c>
      <c r="G104" s="37" t="s">
        <v>275</v>
      </c>
    </row>
    <row r="105" spans="1:7" ht="38.25">
      <c r="A105" s="166"/>
      <c r="B105" s="72" t="s">
        <v>268</v>
      </c>
      <c r="C105" s="69" t="s">
        <v>269</v>
      </c>
      <c r="D105" s="63">
        <v>0</v>
      </c>
      <c r="E105" s="63">
        <v>2772000</v>
      </c>
      <c r="F105" s="64" t="s">
        <v>246</v>
      </c>
      <c r="G105" s="38"/>
    </row>
    <row r="106" spans="1:7" ht="38.25">
      <c r="A106" s="166"/>
      <c r="B106" s="72" t="s">
        <v>270</v>
      </c>
      <c r="C106" s="69" t="s">
        <v>271</v>
      </c>
      <c r="D106" s="63">
        <v>0</v>
      </c>
      <c r="E106" s="63">
        <v>5544000</v>
      </c>
      <c r="F106" s="64" t="s">
        <v>246</v>
      </c>
      <c r="G106" s="38"/>
    </row>
    <row r="107" spans="1:7" ht="63.75">
      <c r="A107" s="166"/>
      <c r="B107" s="72">
        <v>4</v>
      </c>
      <c r="C107" s="69" t="s">
        <v>247</v>
      </c>
      <c r="D107" s="63">
        <v>0</v>
      </c>
      <c r="E107" s="63">
        <v>0</v>
      </c>
      <c r="F107" s="64" t="s">
        <v>248</v>
      </c>
      <c r="G107" s="37" t="s">
        <v>276</v>
      </c>
    </row>
    <row r="108" spans="1:7" ht="102">
      <c r="A108" s="166"/>
      <c r="B108" s="72">
        <v>5</v>
      </c>
      <c r="C108" s="69" t="s">
        <v>250</v>
      </c>
      <c r="D108" s="63">
        <v>2222510.5</v>
      </c>
      <c r="E108" s="63">
        <v>0</v>
      </c>
      <c r="F108" s="64" t="s">
        <v>251</v>
      </c>
      <c r="G108" s="37" t="s">
        <v>273</v>
      </c>
    </row>
    <row r="109" spans="1:7" ht="14.25">
      <c r="A109" s="166"/>
      <c r="B109" s="57"/>
      <c r="C109" s="57" t="s">
        <v>253</v>
      </c>
      <c r="D109" s="70">
        <f>SUM(D103:D108)</f>
        <v>37588541.5</v>
      </c>
      <c r="E109" s="70">
        <f>SUM(E103:E108)</f>
        <v>8316000</v>
      </c>
      <c r="F109" s="58"/>
      <c r="G109" s="58"/>
    </row>
    <row r="110" spans="1:7">
      <c r="A110" s="7"/>
    </row>
    <row r="111" spans="1:7" ht="22.5">
      <c r="A111" s="167">
        <v>5</v>
      </c>
      <c r="B111" s="27" t="s">
        <v>254</v>
      </c>
      <c r="C111" s="28"/>
      <c r="D111" s="28"/>
      <c r="E111" s="28"/>
      <c r="F111" s="28"/>
      <c r="G111" s="28"/>
    </row>
    <row r="112" spans="1:7" ht="25.5">
      <c r="A112" s="167"/>
      <c r="B112" s="15" t="s">
        <v>237</v>
      </c>
      <c r="C112" s="16" t="s">
        <v>222</v>
      </c>
      <c r="D112" s="17" t="s">
        <v>223</v>
      </c>
      <c r="E112" s="17" t="s">
        <v>224</v>
      </c>
      <c r="F112" s="17" t="s">
        <v>225</v>
      </c>
      <c r="G112" s="17" t="s">
        <v>226</v>
      </c>
    </row>
    <row r="113" spans="1:7" ht="127.5">
      <c r="A113" s="167"/>
      <c r="B113" s="18">
        <v>1</v>
      </c>
      <c r="C113" s="19" t="s">
        <v>227</v>
      </c>
      <c r="D113" s="20">
        <v>120</v>
      </c>
      <c r="E113" s="21">
        <v>2100000</v>
      </c>
      <c r="F113" s="22" t="s">
        <v>228</v>
      </c>
      <c r="G113" s="73" t="s">
        <v>277</v>
      </c>
    </row>
    <row r="114" spans="1:7" ht="102">
      <c r="A114" s="167"/>
      <c r="B114" s="18">
        <v>2</v>
      </c>
      <c r="C114" s="19" t="s">
        <v>229</v>
      </c>
      <c r="D114" s="20">
        <v>35</v>
      </c>
      <c r="E114" s="21">
        <v>612500</v>
      </c>
      <c r="F114" s="22" t="s">
        <v>230</v>
      </c>
      <c r="G114" s="23"/>
    </row>
    <row r="115" spans="1:7" ht="191.25">
      <c r="A115" s="167"/>
      <c r="B115" s="18">
        <v>3</v>
      </c>
      <c r="C115" s="19" t="s">
        <v>231</v>
      </c>
      <c r="D115" s="20">
        <v>200</v>
      </c>
      <c r="E115" s="21">
        <v>3500000</v>
      </c>
      <c r="F115" s="22" t="s">
        <v>232</v>
      </c>
      <c r="G115" s="73" t="s">
        <v>278</v>
      </c>
    </row>
    <row r="116" spans="1:7" ht="63.75">
      <c r="A116" s="167"/>
      <c r="B116" s="18">
        <v>4</v>
      </c>
      <c r="C116" s="19" t="s">
        <v>233</v>
      </c>
      <c r="D116" s="20">
        <v>1</v>
      </c>
      <c r="E116" s="21">
        <v>17500</v>
      </c>
      <c r="F116" s="22" t="s">
        <v>234</v>
      </c>
      <c r="G116" s="23"/>
    </row>
    <row r="117" spans="1:7" ht="14.25">
      <c r="A117" s="167"/>
      <c r="B117" s="24"/>
      <c r="C117" s="24" t="s">
        <v>235</v>
      </c>
      <c r="D117" s="25"/>
      <c r="E117" s="26">
        <f>SUM(E111:E115)</f>
        <v>6212500</v>
      </c>
      <c r="F117" s="25"/>
      <c r="G117" s="25"/>
    </row>
    <row r="118" spans="1:7" ht="22.5">
      <c r="A118" s="167"/>
      <c r="B118" s="27" t="s">
        <v>236</v>
      </c>
      <c r="C118" s="28"/>
      <c r="D118" s="28"/>
      <c r="E118" s="28"/>
      <c r="F118" s="28"/>
      <c r="G118" s="28"/>
    </row>
    <row r="119" spans="1:7" ht="25.5">
      <c r="A119" s="167"/>
      <c r="B119" s="15" t="s">
        <v>237</v>
      </c>
      <c r="C119" s="29" t="s">
        <v>222</v>
      </c>
      <c r="D119" s="30" t="s">
        <v>238</v>
      </c>
      <c r="E119" s="30" t="s">
        <v>239</v>
      </c>
      <c r="F119" s="30" t="s">
        <v>225</v>
      </c>
      <c r="G119" s="30" t="s">
        <v>226</v>
      </c>
    </row>
    <row r="120" spans="1:7" ht="51">
      <c r="A120" s="167"/>
      <c r="B120" s="18">
        <v>1</v>
      </c>
      <c r="C120" s="31" t="s">
        <v>240</v>
      </c>
      <c r="D120" s="21">
        <v>6384448</v>
      </c>
      <c r="E120" s="21">
        <v>0</v>
      </c>
      <c r="F120" s="22" t="s">
        <v>241</v>
      </c>
      <c r="G120" s="32"/>
    </row>
    <row r="121" spans="1:7" ht="51">
      <c r="A121" s="167"/>
      <c r="B121" s="18">
        <v>2</v>
      </c>
      <c r="C121" s="31" t="s">
        <v>243</v>
      </c>
      <c r="D121" s="21">
        <v>8553670</v>
      </c>
      <c r="E121" s="21">
        <v>0</v>
      </c>
      <c r="F121" s="22" t="s">
        <v>241</v>
      </c>
      <c r="G121" s="32"/>
    </row>
    <row r="122" spans="1:7" ht="38.25">
      <c r="A122" s="167"/>
      <c r="B122" s="18">
        <v>3</v>
      </c>
      <c r="C122" s="33" t="s">
        <v>245</v>
      </c>
      <c r="D122" s="21">
        <v>17087650</v>
      </c>
      <c r="E122" s="21">
        <v>0</v>
      </c>
      <c r="F122" s="22" t="s">
        <v>246</v>
      </c>
      <c r="G122" s="32"/>
    </row>
    <row r="123" spans="1:7" ht="38.25">
      <c r="A123" s="167"/>
      <c r="B123" s="18">
        <v>4</v>
      </c>
      <c r="C123" s="33" t="s">
        <v>247</v>
      </c>
      <c r="D123" s="21">
        <v>21637420</v>
      </c>
      <c r="E123" s="21">
        <v>0</v>
      </c>
      <c r="F123" s="22" t="s">
        <v>248</v>
      </c>
      <c r="G123" s="32"/>
    </row>
    <row r="124" spans="1:7" ht="63.75">
      <c r="A124" s="167"/>
      <c r="B124" s="18">
        <v>5</v>
      </c>
      <c r="C124" s="33" t="s">
        <v>250</v>
      </c>
      <c r="D124" s="21">
        <v>1846791</v>
      </c>
      <c r="E124" s="21">
        <v>0</v>
      </c>
      <c r="F124" s="22" t="s">
        <v>251</v>
      </c>
      <c r="G124" s="32"/>
    </row>
    <row r="125" spans="1:7" ht="14.25">
      <c r="A125" s="167"/>
      <c r="B125" s="24"/>
      <c r="C125" s="24" t="s">
        <v>253</v>
      </c>
      <c r="D125" s="36">
        <f>SUM(D120:D124)</f>
        <v>55509979</v>
      </c>
      <c r="E125" s="36">
        <f>SUM(E120:E124)</f>
        <v>0</v>
      </c>
      <c r="F125" s="25"/>
      <c r="G125" s="25"/>
    </row>
    <row r="126" spans="1:7" ht="22.5">
      <c r="A126" s="167"/>
      <c r="B126" s="27" t="s">
        <v>236</v>
      </c>
      <c r="C126" s="28"/>
      <c r="D126" s="28"/>
      <c r="E126" s="28"/>
      <c r="F126" s="28"/>
      <c r="G126" s="28"/>
    </row>
    <row r="127" spans="1:7" ht="25.5">
      <c r="A127" s="167"/>
      <c r="B127" s="15" t="s">
        <v>237</v>
      </c>
      <c r="C127" s="29" t="s">
        <v>222</v>
      </c>
      <c r="D127" s="30" t="s">
        <v>238</v>
      </c>
      <c r="E127" s="30" t="s">
        <v>239</v>
      </c>
      <c r="F127" s="30" t="s">
        <v>225</v>
      </c>
      <c r="G127" s="30" t="s">
        <v>226</v>
      </c>
    </row>
    <row r="128" spans="1:7" ht="51">
      <c r="A128" s="167"/>
      <c r="B128" s="18">
        <v>1</v>
      </c>
      <c r="C128" s="31" t="s">
        <v>240</v>
      </c>
      <c r="D128" s="21">
        <v>0</v>
      </c>
      <c r="E128" s="21">
        <v>0</v>
      </c>
      <c r="F128" s="22" t="s">
        <v>241</v>
      </c>
      <c r="G128" s="32"/>
    </row>
    <row r="129" spans="1:7" ht="51">
      <c r="A129" s="167"/>
      <c r="B129" s="18">
        <v>2</v>
      </c>
      <c r="C129" s="31" t="s">
        <v>243</v>
      </c>
      <c r="D129" s="21">
        <v>0</v>
      </c>
      <c r="E129" s="21">
        <v>0</v>
      </c>
      <c r="F129" s="22" t="s">
        <v>241</v>
      </c>
      <c r="G129" s="32"/>
    </row>
    <row r="130" spans="1:7" ht="38.25">
      <c r="A130" s="167"/>
      <c r="B130" s="18">
        <v>3</v>
      </c>
      <c r="C130" s="33" t="s">
        <v>245</v>
      </c>
      <c r="D130" s="21">
        <v>0</v>
      </c>
      <c r="E130" s="21">
        <v>0</v>
      </c>
      <c r="F130" s="22" t="s">
        <v>246</v>
      </c>
      <c r="G130" s="32"/>
    </row>
    <row r="131" spans="1:7" ht="38.25">
      <c r="A131" s="167"/>
      <c r="B131" s="18">
        <v>4</v>
      </c>
      <c r="C131" s="33" t="s">
        <v>247</v>
      </c>
      <c r="D131" s="21">
        <v>0</v>
      </c>
      <c r="E131" s="21">
        <v>0</v>
      </c>
      <c r="F131" s="22" t="s">
        <v>248</v>
      </c>
      <c r="G131" s="32"/>
    </row>
    <row r="132" spans="1:7" ht="63.75">
      <c r="A132" s="167"/>
      <c r="B132" s="18">
        <v>5</v>
      </c>
      <c r="C132" s="33" t="s">
        <v>250</v>
      </c>
      <c r="D132" s="21">
        <v>0</v>
      </c>
      <c r="E132" s="21">
        <v>0</v>
      </c>
      <c r="F132" s="22" t="s">
        <v>251</v>
      </c>
      <c r="G132" s="32"/>
    </row>
    <row r="133" spans="1:7" ht="14.25">
      <c r="A133" s="167"/>
      <c r="B133" s="24"/>
      <c r="C133" s="24" t="s">
        <v>253</v>
      </c>
      <c r="D133" s="36">
        <f>SUM(D128:D132)</f>
        <v>0</v>
      </c>
      <c r="E133" s="36">
        <f>SUM(E128:E132)</f>
        <v>0</v>
      </c>
      <c r="F133" s="25"/>
      <c r="G133" s="25"/>
    </row>
    <row r="135" spans="1:7" ht="22.5">
      <c r="A135" s="161">
        <v>6</v>
      </c>
      <c r="B135" s="27" t="s">
        <v>254</v>
      </c>
      <c r="C135" s="28"/>
      <c r="D135" s="28"/>
      <c r="E135" s="28"/>
      <c r="F135" s="28"/>
      <c r="G135" s="28"/>
    </row>
    <row r="136" spans="1:7" ht="25.5">
      <c r="A136" s="161"/>
      <c r="B136" s="15" t="s">
        <v>237</v>
      </c>
      <c r="C136" s="16" t="s">
        <v>222</v>
      </c>
      <c r="D136" s="17" t="s">
        <v>223</v>
      </c>
      <c r="E136" s="17" t="s">
        <v>224</v>
      </c>
      <c r="F136" s="17" t="s">
        <v>225</v>
      </c>
      <c r="G136" s="17" t="s">
        <v>226</v>
      </c>
    </row>
    <row r="137" spans="1:7" ht="153" customHeight="1">
      <c r="A137" s="161"/>
      <c r="B137" s="18">
        <v>1</v>
      </c>
      <c r="C137" s="19" t="s">
        <v>227</v>
      </c>
      <c r="D137" s="20">
        <v>0</v>
      </c>
      <c r="E137" s="21">
        <v>0</v>
      </c>
      <c r="F137" s="22" t="s">
        <v>228</v>
      </c>
      <c r="G137" s="73" t="s">
        <v>279</v>
      </c>
    </row>
    <row r="138" spans="1:7" ht="102">
      <c r="A138" s="161"/>
      <c r="B138" s="18">
        <v>2</v>
      </c>
      <c r="C138" s="19" t="s">
        <v>229</v>
      </c>
      <c r="D138" s="20">
        <v>0</v>
      </c>
      <c r="E138" s="21">
        <v>0</v>
      </c>
      <c r="F138" s="22" t="s">
        <v>230</v>
      </c>
      <c r="G138" s="73" t="s">
        <v>279</v>
      </c>
    </row>
    <row r="139" spans="1:7" ht="191.25">
      <c r="A139" s="161"/>
      <c r="B139" s="18">
        <v>3</v>
      </c>
      <c r="C139" s="19" t="s">
        <v>231</v>
      </c>
      <c r="D139" s="20">
        <v>0</v>
      </c>
      <c r="E139" s="21">
        <v>0</v>
      </c>
      <c r="F139" s="22" t="s">
        <v>232</v>
      </c>
      <c r="G139" s="73" t="s">
        <v>279</v>
      </c>
    </row>
    <row r="140" spans="1:7" ht="71.25">
      <c r="A140" s="161"/>
      <c r="B140" s="18">
        <v>4</v>
      </c>
      <c r="C140" s="19" t="s">
        <v>233</v>
      </c>
      <c r="D140" s="20">
        <v>0</v>
      </c>
      <c r="E140" s="21">
        <v>0</v>
      </c>
      <c r="F140" s="22" t="s">
        <v>234</v>
      </c>
      <c r="G140" s="73" t="s">
        <v>279</v>
      </c>
    </row>
    <row r="141" spans="1:7" ht="14.25">
      <c r="A141" s="161"/>
      <c r="B141" s="24"/>
      <c r="C141" s="24" t="s">
        <v>235</v>
      </c>
      <c r="D141" s="25"/>
      <c r="E141" s="26">
        <f>SUM(E135:E139)</f>
        <v>0</v>
      </c>
      <c r="F141" s="25"/>
      <c r="G141" s="25"/>
    </row>
    <row r="142" spans="1:7" ht="22.5">
      <c r="A142" s="161"/>
      <c r="B142" s="27" t="s">
        <v>236</v>
      </c>
      <c r="C142" s="28"/>
      <c r="D142" s="28"/>
      <c r="E142" s="28"/>
      <c r="F142" s="28"/>
      <c r="G142" s="28"/>
    </row>
    <row r="143" spans="1:7" ht="25.5">
      <c r="A143" s="161"/>
      <c r="B143" s="15" t="s">
        <v>237</v>
      </c>
      <c r="C143" s="29" t="s">
        <v>222</v>
      </c>
      <c r="D143" s="30" t="s">
        <v>238</v>
      </c>
      <c r="E143" s="30" t="s">
        <v>239</v>
      </c>
      <c r="F143" s="30" t="s">
        <v>225</v>
      </c>
      <c r="G143" s="30" t="s">
        <v>226</v>
      </c>
    </row>
    <row r="144" spans="1:7" ht="63.75">
      <c r="A144" s="161"/>
      <c r="B144" s="18">
        <v>1</v>
      </c>
      <c r="C144" s="31" t="s">
        <v>240</v>
      </c>
      <c r="D144" s="21">
        <v>15834528</v>
      </c>
      <c r="E144" s="21">
        <v>0</v>
      </c>
      <c r="F144" s="22" t="s">
        <v>241</v>
      </c>
      <c r="G144" s="74" t="s">
        <v>280</v>
      </c>
    </row>
    <row r="145" spans="1:7" ht="63.75">
      <c r="A145" s="161"/>
      <c r="B145" s="18">
        <v>2</v>
      </c>
      <c r="C145" s="31" t="s">
        <v>243</v>
      </c>
      <c r="D145" s="21">
        <v>12550920</v>
      </c>
      <c r="E145" s="21">
        <v>0</v>
      </c>
      <c r="F145" s="22" t="s">
        <v>241</v>
      </c>
      <c r="G145" s="74" t="s">
        <v>281</v>
      </c>
    </row>
    <row r="146" spans="1:7" ht="38.25">
      <c r="A146" s="161"/>
      <c r="B146" s="18">
        <v>3</v>
      </c>
      <c r="C146" s="33" t="s">
        <v>245</v>
      </c>
      <c r="D146" s="21">
        <v>0</v>
      </c>
      <c r="E146" s="21">
        <v>0</v>
      </c>
      <c r="F146" s="22" t="s">
        <v>246</v>
      </c>
      <c r="G146" s="75" t="s">
        <v>282</v>
      </c>
    </row>
    <row r="147" spans="1:7" ht="51">
      <c r="A147" s="161"/>
      <c r="B147" s="18">
        <v>4</v>
      </c>
      <c r="C147" s="33" t="s">
        <v>247</v>
      </c>
      <c r="D147" s="21">
        <v>177409296</v>
      </c>
      <c r="E147" s="21">
        <v>0</v>
      </c>
      <c r="F147" s="22" t="s">
        <v>248</v>
      </c>
      <c r="G147" s="74" t="s">
        <v>283</v>
      </c>
    </row>
    <row r="148" spans="1:7" ht="63.75">
      <c r="A148" s="161"/>
      <c r="B148" s="18">
        <v>5</v>
      </c>
      <c r="C148" s="33" t="s">
        <v>250</v>
      </c>
      <c r="D148" s="21">
        <v>2297984.4</v>
      </c>
      <c r="E148" s="21">
        <v>0</v>
      </c>
      <c r="F148" s="22" t="s">
        <v>251</v>
      </c>
      <c r="G148" s="74" t="s">
        <v>283</v>
      </c>
    </row>
    <row r="149" spans="1:7" ht="14.25">
      <c r="A149" s="161"/>
      <c r="B149" s="24"/>
      <c r="C149" s="24" t="s">
        <v>253</v>
      </c>
      <c r="D149" s="36">
        <f>SUM(D144:D148)</f>
        <v>208092728.40000001</v>
      </c>
      <c r="E149" s="36">
        <f>SUM(E144:E148)</f>
        <v>0</v>
      </c>
      <c r="F149" s="25"/>
      <c r="G149" s="25"/>
    </row>
    <row r="150" spans="1:7" ht="22.5">
      <c r="A150" s="161"/>
      <c r="B150" s="27" t="s">
        <v>236</v>
      </c>
      <c r="C150" s="28"/>
      <c r="D150" s="28"/>
      <c r="E150" s="28"/>
      <c r="F150" s="28"/>
      <c r="G150" s="28"/>
    </row>
    <row r="151" spans="1:7" ht="25.5">
      <c r="A151" s="161"/>
      <c r="B151" s="15" t="s">
        <v>237</v>
      </c>
      <c r="C151" s="29" t="s">
        <v>222</v>
      </c>
      <c r="D151" s="30" t="s">
        <v>238</v>
      </c>
      <c r="E151" s="30" t="s">
        <v>239</v>
      </c>
      <c r="F151" s="30" t="s">
        <v>225</v>
      </c>
      <c r="G151" s="30" t="s">
        <v>226</v>
      </c>
    </row>
    <row r="152" spans="1:7" ht="51">
      <c r="A152" s="161"/>
      <c r="B152" s="18">
        <v>1</v>
      </c>
      <c r="C152" s="31" t="s">
        <v>240</v>
      </c>
      <c r="D152" s="21">
        <v>0</v>
      </c>
      <c r="E152" s="21">
        <v>0</v>
      </c>
      <c r="F152" s="22" t="s">
        <v>241</v>
      </c>
      <c r="G152" s="32" t="s">
        <v>284</v>
      </c>
    </row>
    <row r="153" spans="1:7" ht="51">
      <c r="A153" s="161"/>
      <c r="B153" s="18">
        <v>2</v>
      </c>
      <c r="C153" s="31" t="s">
        <v>243</v>
      </c>
      <c r="D153" s="21">
        <v>0</v>
      </c>
      <c r="E153" s="21">
        <v>0</v>
      </c>
      <c r="F153" s="22" t="s">
        <v>241</v>
      </c>
      <c r="G153" s="32" t="s">
        <v>284</v>
      </c>
    </row>
    <row r="154" spans="1:7" ht="38.25">
      <c r="A154" s="161"/>
      <c r="B154" s="18">
        <v>3</v>
      </c>
      <c r="C154" s="33" t="s">
        <v>245</v>
      </c>
      <c r="D154" s="21">
        <v>0</v>
      </c>
      <c r="E154" s="21">
        <v>0</v>
      </c>
      <c r="F154" s="22" t="s">
        <v>246</v>
      </c>
      <c r="G154" s="32" t="s">
        <v>284</v>
      </c>
    </row>
    <row r="155" spans="1:7" ht="38.25">
      <c r="A155" s="161"/>
      <c r="B155" s="18">
        <v>4</v>
      </c>
      <c r="C155" s="33" t="s">
        <v>247</v>
      </c>
      <c r="D155" s="21">
        <v>0</v>
      </c>
      <c r="E155" s="21">
        <v>0</v>
      </c>
      <c r="F155" s="22" t="s">
        <v>248</v>
      </c>
      <c r="G155" s="32" t="s">
        <v>284</v>
      </c>
    </row>
    <row r="156" spans="1:7" ht="63.75">
      <c r="A156" s="161"/>
      <c r="B156" s="18">
        <v>5</v>
      </c>
      <c r="C156" s="33" t="s">
        <v>250</v>
      </c>
      <c r="D156" s="21">
        <v>0</v>
      </c>
      <c r="E156" s="21">
        <v>0</v>
      </c>
      <c r="F156" s="22" t="s">
        <v>251</v>
      </c>
      <c r="G156" s="32" t="s">
        <v>284</v>
      </c>
    </row>
    <row r="157" spans="1:7" ht="14.25">
      <c r="A157" s="161"/>
      <c r="B157" s="24"/>
      <c r="C157" s="24" t="s">
        <v>253</v>
      </c>
      <c r="D157" s="36">
        <f>SUM(D152:D156)</f>
        <v>0</v>
      </c>
      <c r="E157" s="36">
        <f>SUM(E152:E156)</f>
        <v>0</v>
      </c>
      <c r="F157" s="25"/>
      <c r="G157" s="25"/>
    </row>
  </sheetData>
  <mergeCells count="7">
    <mergeCell ref="A2:G2"/>
    <mergeCell ref="A135:A157"/>
    <mergeCell ref="A6:A27"/>
    <mergeCell ref="A29:A51"/>
    <mergeCell ref="A53:A75"/>
    <mergeCell ref="A77:A109"/>
    <mergeCell ref="A111:A133"/>
  </mergeCells>
  <dataValidations count="2">
    <dataValidation type="decimal" allowBlank="1" showInputMessage="1" showErrorMessage="1" sqref="E6:E9 D22:E26 D14:E18 D38:E42 E31:E34 D46:E50 D62:E66 E55:E58 D70:E74 E79:E82 D86:E91 E96:E99 D103:E108 D120:E124 E113:E116 D128:E132 D144:E148 E137:E140 D152:E156" xr:uid="{B090961F-0DF2-C549-9D07-C3CD4196E4FE}">
      <formula1>0</formula1>
      <formula2>1E+43</formula2>
    </dataValidation>
    <dataValidation type="whole" allowBlank="1" showInputMessage="1" showErrorMessage="1" sqref="E10 E35 E59 E83 E100 E117 E141" xr:uid="{65B4DB4C-7DAB-4B4E-BF16-6DFBBFFD499A}">
      <formula1>0</formula1>
      <formula2>1E+43</formula2>
    </dataValidation>
  </dataValidations>
  <pageMargins left="0.7" right="0.7" top="0.78740157499999996" bottom="0.78740157499999996" header="0.3" footer="0.3"/>
  <pageSetup paperSize="8" scale="7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33ED3-BA47-EC44-B594-1BB5896BFDEC}">
  <sheetPr>
    <tabColor theme="5"/>
    <pageSetUpPr fitToPage="1"/>
  </sheetPr>
  <dimension ref="A1:D128"/>
  <sheetViews>
    <sheetView tabSelected="1" topLeftCell="A117" workbookViewId="0">
      <selection activeCell="E75" sqref="E75"/>
    </sheetView>
  </sheetViews>
  <sheetFormatPr defaultColWidth="10.625" defaultRowHeight="12.75"/>
  <cols>
    <col min="1" max="1" width="13.375" customWidth="1"/>
    <col min="2" max="2" width="22" customWidth="1"/>
    <col min="3" max="3" width="70" customWidth="1"/>
    <col min="4" max="4" width="26.125" customWidth="1"/>
  </cols>
  <sheetData>
    <row r="1" spans="1:4" ht="29.25">
      <c r="A1" s="1" t="s">
        <v>218</v>
      </c>
    </row>
    <row r="2" spans="1:4" ht="22.5">
      <c r="A2" s="160" t="s">
        <v>285</v>
      </c>
      <c r="B2" s="160"/>
      <c r="C2" s="160"/>
      <c r="D2" s="160"/>
    </row>
    <row r="4" spans="1:4" ht="22.5">
      <c r="B4" s="2" t="s">
        <v>286</v>
      </c>
    </row>
    <row r="5" spans="1:4" ht="25.5">
      <c r="A5" s="15" t="s">
        <v>221</v>
      </c>
      <c r="B5" s="39" t="s">
        <v>287</v>
      </c>
      <c r="C5" s="16" t="s">
        <v>288</v>
      </c>
      <c r="D5" s="17" t="s">
        <v>289</v>
      </c>
    </row>
    <row r="6" spans="1:4" ht="12.95" customHeight="1">
      <c r="A6" s="175">
        <v>2</v>
      </c>
      <c r="B6" s="43" t="s">
        <v>290</v>
      </c>
      <c r="C6" s="41" t="s">
        <v>291</v>
      </c>
      <c r="D6" s="41" t="s">
        <v>292</v>
      </c>
    </row>
    <row r="7" spans="1:4" ht="33.75">
      <c r="A7" s="164"/>
      <c r="B7" s="43" t="s">
        <v>293</v>
      </c>
      <c r="C7" s="41" t="s">
        <v>294</v>
      </c>
      <c r="D7" s="41" t="s">
        <v>295</v>
      </c>
    </row>
    <row r="8" spans="1:4" ht="26.25" customHeight="1">
      <c r="A8" s="164"/>
      <c r="B8" s="43" t="s">
        <v>296</v>
      </c>
      <c r="C8" s="41">
        <v>2</v>
      </c>
      <c r="D8" s="41" t="s">
        <v>297</v>
      </c>
    </row>
    <row r="9" spans="1:4" ht="26.25" customHeight="1">
      <c r="A9" s="164"/>
      <c r="B9" s="43" t="s">
        <v>298</v>
      </c>
      <c r="C9" s="41">
        <v>2</v>
      </c>
      <c r="D9" s="41" t="s">
        <v>299</v>
      </c>
    </row>
    <row r="10" spans="1:4" ht="45.95" customHeight="1">
      <c r="A10" s="164"/>
      <c r="B10" s="168" t="s">
        <v>300</v>
      </c>
      <c r="C10" s="171" t="s">
        <v>301</v>
      </c>
      <c r="D10" s="172" t="s">
        <v>302</v>
      </c>
    </row>
    <row r="11" spans="1:4" ht="12.95" customHeight="1">
      <c r="A11" s="164"/>
      <c r="B11" s="168"/>
      <c r="C11" s="171"/>
      <c r="D11" s="172"/>
    </row>
    <row r="12" spans="1:4" ht="26.25" customHeight="1">
      <c r="A12" s="164"/>
      <c r="B12" s="43" t="s">
        <v>303</v>
      </c>
      <c r="C12" s="41" t="s">
        <v>304</v>
      </c>
      <c r="D12" s="41" t="s">
        <v>305</v>
      </c>
    </row>
    <row r="13" spans="1:4" ht="26.25" customHeight="1">
      <c r="A13" s="164"/>
      <c r="B13" s="40" t="s">
        <v>306</v>
      </c>
      <c r="C13" s="41" t="s">
        <v>307</v>
      </c>
      <c r="D13" s="41" t="s">
        <v>308</v>
      </c>
    </row>
    <row r="14" spans="1:4" ht="26.25" customHeight="1">
      <c r="A14" s="164"/>
      <c r="B14" s="43" t="s">
        <v>309</v>
      </c>
      <c r="C14" s="41" t="s">
        <v>310</v>
      </c>
      <c r="D14" s="41" t="s">
        <v>311</v>
      </c>
    </row>
    <row r="15" spans="1:4" ht="23.1" customHeight="1">
      <c r="A15" s="164"/>
      <c r="B15" s="2" t="s">
        <v>312</v>
      </c>
      <c r="C15" s="28"/>
      <c r="D15" s="28"/>
    </row>
    <row r="16" spans="1:4" ht="27.95" customHeight="1">
      <c r="A16" s="164"/>
      <c r="B16" s="39" t="s">
        <v>287</v>
      </c>
      <c r="C16" s="16" t="s">
        <v>288</v>
      </c>
      <c r="D16" s="17" t="s">
        <v>289</v>
      </c>
    </row>
    <row r="17" spans="1:4" ht="12.95" customHeight="1">
      <c r="A17" s="164"/>
      <c r="B17" s="43" t="s">
        <v>290</v>
      </c>
      <c r="C17" s="41" t="s">
        <v>291</v>
      </c>
      <c r="D17" s="41" t="s">
        <v>292</v>
      </c>
    </row>
    <row r="18" spans="1:4" ht="33.75">
      <c r="A18" s="164"/>
      <c r="B18" s="43" t="s">
        <v>293</v>
      </c>
      <c r="C18" s="41" t="s">
        <v>313</v>
      </c>
      <c r="D18" s="41" t="s">
        <v>314</v>
      </c>
    </row>
    <row r="19" spans="1:4" ht="26.25" customHeight="1">
      <c r="A19" s="164"/>
      <c r="B19" s="43" t="s">
        <v>315</v>
      </c>
      <c r="C19" s="41">
        <v>2</v>
      </c>
      <c r="D19" s="41" t="s">
        <v>316</v>
      </c>
    </row>
    <row r="20" spans="1:4" ht="26.25" customHeight="1">
      <c r="A20" s="164"/>
      <c r="B20" s="43" t="s">
        <v>298</v>
      </c>
      <c r="C20" s="41">
        <v>2</v>
      </c>
      <c r="D20" s="41" t="s">
        <v>316</v>
      </c>
    </row>
    <row r="21" spans="1:4" ht="45.95" customHeight="1">
      <c r="A21" s="164"/>
      <c r="B21" s="168" t="s">
        <v>300</v>
      </c>
      <c r="C21" s="171" t="s">
        <v>317</v>
      </c>
      <c r="D21" s="172" t="s">
        <v>318</v>
      </c>
    </row>
    <row r="22" spans="1:4" ht="12.95" customHeight="1">
      <c r="A22" s="164"/>
      <c r="B22" s="168"/>
      <c r="C22" s="171"/>
      <c r="D22" s="172"/>
    </row>
    <row r="23" spans="1:4" ht="26.25" customHeight="1">
      <c r="A23" s="164"/>
      <c r="B23" s="43" t="s">
        <v>303</v>
      </c>
      <c r="C23" s="41" t="s">
        <v>319</v>
      </c>
      <c r="D23" s="41" t="s">
        <v>320</v>
      </c>
    </row>
    <row r="24" spans="1:4" ht="26.25" customHeight="1">
      <c r="A24" s="164"/>
      <c r="B24" s="40" t="s">
        <v>306</v>
      </c>
      <c r="C24" s="41" t="s">
        <v>321</v>
      </c>
      <c r="D24" s="41" t="s">
        <v>322</v>
      </c>
    </row>
    <row r="25" spans="1:4" ht="26.25" customHeight="1">
      <c r="A25" s="164"/>
      <c r="B25" s="43" t="s">
        <v>309</v>
      </c>
      <c r="C25" s="41" t="s">
        <v>323</v>
      </c>
      <c r="D25" s="41" t="s">
        <v>324</v>
      </c>
    </row>
    <row r="26" spans="1:4" ht="23.1" customHeight="1">
      <c r="A26" s="164"/>
      <c r="B26" s="45" t="s">
        <v>325</v>
      </c>
      <c r="C26" s="23"/>
      <c r="D26" s="23"/>
    </row>
    <row r="27" spans="1:4" ht="27.95" customHeight="1">
      <c r="A27" s="164"/>
      <c r="B27" s="39" t="s">
        <v>287</v>
      </c>
      <c r="C27" s="16" t="s">
        <v>288</v>
      </c>
      <c r="D27" s="17" t="s">
        <v>289</v>
      </c>
    </row>
    <row r="28" spans="1:4" ht="33.75">
      <c r="A28" s="164"/>
      <c r="B28" s="40" t="s">
        <v>326</v>
      </c>
      <c r="C28" s="41" t="s">
        <v>327</v>
      </c>
      <c r="D28" s="41" t="s">
        <v>328</v>
      </c>
    </row>
    <row r="29" spans="1:4" ht="112.5">
      <c r="A29" s="164"/>
      <c r="B29" s="40" t="s">
        <v>329</v>
      </c>
      <c r="C29" s="42" t="s">
        <v>330</v>
      </c>
      <c r="D29" s="42" t="s">
        <v>331</v>
      </c>
    </row>
    <row r="30" spans="1:4" ht="101.25">
      <c r="A30" s="164"/>
      <c r="B30" s="40" t="s">
        <v>332</v>
      </c>
      <c r="C30" s="42" t="s">
        <v>333</v>
      </c>
      <c r="D30" s="42" t="s">
        <v>334</v>
      </c>
    </row>
    <row r="31" spans="1:4" ht="33.75">
      <c r="A31" s="164"/>
      <c r="B31" s="40" t="s">
        <v>335</v>
      </c>
      <c r="C31" s="42" t="s">
        <v>336</v>
      </c>
      <c r="D31" s="41" t="s">
        <v>337</v>
      </c>
    </row>
    <row r="32" spans="1:4" ht="33.75">
      <c r="A32" s="164"/>
      <c r="B32" s="43" t="s">
        <v>338</v>
      </c>
      <c r="C32" s="41" t="s">
        <v>339</v>
      </c>
      <c r="D32" s="41" t="s">
        <v>340</v>
      </c>
    </row>
    <row r="33" spans="1:4" ht="33.75">
      <c r="A33" s="164"/>
      <c r="B33" s="43" t="s">
        <v>341</v>
      </c>
      <c r="C33" s="42" t="s">
        <v>342</v>
      </c>
      <c r="D33" s="41" t="s">
        <v>343</v>
      </c>
    </row>
    <row r="34" spans="1:4" ht="12.95" customHeight="1">
      <c r="A34" s="164"/>
      <c r="B34" s="43" t="s">
        <v>344</v>
      </c>
      <c r="C34" s="42" t="s">
        <v>345</v>
      </c>
      <c r="D34" s="41" t="s">
        <v>217</v>
      </c>
    </row>
    <row r="35" spans="1:4" ht="67.5">
      <c r="A35" s="164"/>
      <c r="B35" s="43" t="s">
        <v>346</v>
      </c>
      <c r="C35" s="44" t="s">
        <v>347</v>
      </c>
      <c r="D35" s="41" t="s">
        <v>348</v>
      </c>
    </row>
    <row r="36" spans="1:4" ht="45.95" customHeight="1">
      <c r="A36" s="164"/>
      <c r="B36" s="173" t="s">
        <v>349</v>
      </c>
      <c r="C36" s="171" t="s">
        <v>350</v>
      </c>
      <c r="D36" s="172" t="s">
        <v>351</v>
      </c>
    </row>
    <row r="37" spans="1:4" ht="12.95" customHeight="1">
      <c r="A37" s="164"/>
      <c r="B37" s="173"/>
      <c r="C37" s="171"/>
      <c r="D37" s="172"/>
    </row>
    <row r="38" spans="1:4" ht="34.15" customHeight="1">
      <c r="A38" s="164"/>
      <c r="B38" s="168" t="s">
        <v>352</v>
      </c>
      <c r="C38" s="169" t="s">
        <v>353</v>
      </c>
      <c r="D38" s="172" t="s">
        <v>354</v>
      </c>
    </row>
    <row r="39" spans="1:4" ht="12.95" customHeight="1">
      <c r="A39" s="164"/>
      <c r="B39" s="168"/>
      <c r="C39" s="169"/>
      <c r="D39" s="172"/>
    </row>
    <row r="40" spans="1:4" ht="67.5">
      <c r="A40" s="164"/>
      <c r="B40" s="40" t="s">
        <v>355</v>
      </c>
      <c r="C40" s="41" t="s">
        <v>356</v>
      </c>
      <c r="D40" s="41" t="s">
        <v>357</v>
      </c>
    </row>
    <row r="41" spans="1:4" ht="26.25" customHeight="1">
      <c r="A41" s="164"/>
      <c r="B41" s="43" t="s">
        <v>358</v>
      </c>
      <c r="C41" s="41" t="s">
        <v>356</v>
      </c>
      <c r="D41" s="41" t="s">
        <v>217</v>
      </c>
    </row>
    <row r="42" spans="1:4" ht="146.25">
      <c r="A42" s="164"/>
      <c r="B42" s="43" t="s">
        <v>359</v>
      </c>
      <c r="C42" s="41" t="s">
        <v>360</v>
      </c>
      <c r="D42" s="41" t="s">
        <v>361</v>
      </c>
    </row>
    <row r="43" spans="1:4" ht="56.25">
      <c r="A43" s="164"/>
      <c r="B43" s="43" t="s">
        <v>362</v>
      </c>
      <c r="C43" s="41" t="s">
        <v>363</v>
      </c>
      <c r="D43" s="41" t="s">
        <v>364</v>
      </c>
    </row>
    <row r="44" spans="1:4" ht="90">
      <c r="A44" s="164"/>
      <c r="B44" s="43" t="s">
        <v>365</v>
      </c>
      <c r="C44" s="42" t="s">
        <v>366</v>
      </c>
      <c r="D44" s="41" t="s">
        <v>367</v>
      </c>
    </row>
    <row r="46" spans="1:4" ht="22.5">
      <c r="B46" s="2" t="s">
        <v>286</v>
      </c>
    </row>
    <row r="47" spans="1:4" ht="25.5">
      <c r="A47" s="15" t="s">
        <v>221</v>
      </c>
      <c r="B47" s="39" t="s">
        <v>287</v>
      </c>
      <c r="C47" s="16" t="s">
        <v>288</v>
      </c>
      <c r="D47" s="17" t="s">
        <v>289</v>
      </c>
    </row>
    <row r="48" spans="1:4" ht="33.75">
      <c r="A48" s="174">
        <v>4</v>
      </c>
      <c r="B48" s="43" t="s">
        <v>290</v>
      </c>
      <c r="C48" s="41" t="s">
        <v>291</v>
      </c>
      <c r="D48" s="41" t="s">
        <v>291</v>
      </c>
    </row>
    <row r="49" spans="1:4" ht="33.75">
      <c r="A49" s="166"/>
      <c r="B49" s="43" t="s">
        <v>293</v>
      </c>
      <c r="C49" s="41" t="s">
        <v>294</v>
      </c>
      <c r="D49" s="41" t="s">
        <v>368</v>
      </c>
    </row>
    <row r="50" spans="1:4" ht="22.5">
      <c r="A50" s="166"/>
      <c r="B50" s="43" t="s">
        <v>296</v>
      </c>
      <c r="C50" s="41">
        <v>2</v>
      </c>
      <c r="D50" s="41">
        <v>2</v>
      </c>
    </row>
    <row r="51" spans="1:4" ht="22.5">
      <c r="A51" s="166"/>
      <c r="B51" s="43" t="s">
        <v>298</v>
      </c>
      <c r="C51" s="41">
        <v>2</v>
      </c>
      <c r="D51" s="41">
        <v>2</v>
      </c>
    </row>
    <row r="52" spans="1:4" ht="24" customHeight="1">
      <c r="A52" s="166"/>
      <c r="B52" s="168" t="s">
        <v>300</v>
      </c>
      <c r="C52" s="171" t="s">
        <v>301</v>
      </c>
      <c r="D52" s="172" t="s">
        <v>369</v>
      </c>
    </row>
    <row r="53" spans="1:4">
      <c r="A53" s="166"/>
      <c r="B53" s="168"/>
      <c r="C53" s="171"/>
      <c r="D53" s="172"/>
    </row>
    <row r="54" spans="1:4" ht="22.5">
      <c r="A54" s="166"/>
      <c r="B54" s="43" t="s">
        <v>303</v>
      </c>
      <c r="C54" s="41" t="s">
        <v>304</v>
      </c>
      <c r="D54" s="41" t="s">
        <v>370</v>
      </c>
    </row>
    <row r="55" spans="1:4" ht="22.5">
      <c r="A55" s="166"/>
      <c r="B55" s="40" t="s">
        <v>306</v>
      </c>
      <c r="C55" s="41" t="s">
        <v>307</v>
      </c>
      <c r="D55" s="41" t="s">
        <v>369</v>
      </c>
    </row>
    <row r="56" spans="1:4" ht="22.5">
      <c r="A56" s="166"/>
      <c r="B56" s="43" t="s">
        <v>309</v>
      </c>
      <c r="C56" s="41" t="s">
        <v>310</v>
      </c>
      <c r="D56" s="41" t="s">
        <v>371</v>
      </c>
    </row>
    <row r="57" spans="1:4" ht="22.5">
      <c r="A57" s="166"/>
      <c r="B57" s="2" t="s">
        <v>312</v>
      </c>
      <c r="C57" s="28"/>
      <c r="D57" s="28"/>
    </row>
    <row r="58" spans="1:4" ht="25.5">
      <c r="A58" s="166"/>
      <c r="B58" s="39" t="s">
        <v>287</v>
      </c>
      <c r="C58" s="16" t="s">
        <v>288</v>
      </c>
      <c r="D58" s="17" t="s">
        <v>289</v>
      </c>
    </row>
    <row r="59" spans="1:4" ht="33.75">
      <c r="A59" s="166"/>
      <c r="B59" s="43" t="s">
        <v>290</v>
      </c>
      <c r="C59" s="41" t="s">
        <v>291</v>
      </c>
      <c r="D59" s="41" t="s">
        <v>291</v>
      </c>
    </row>
    <row r="60" spans="1:4" ht="33.75">
      <c r="A60" s="166"/>
      <c r="B60" s="43" t="s">
        <v>293</v>
      </c>
      <c r="C60" s="41" t="s">
        <v>313</v>
      </c>
      <c r="D60" s="41" t="s">
        <v>372</v>
      </c>
    </row>
    <row r="61" spans="1:4" ht="22.5">
      <c r="A61" s="166"/>
      <c r="B61" s="43" t="s">
        <v>315</v>
      </c>
      <c r="C61" s="41">
        <v>2</v>
      </c>
      <c r="D61" s="41">
        <v>4</v>
      </c>
    </row>
    <row r="62" spans="1:4" ht="22.5">
      <c r="A62" s="166"/>
      <c r="B62" s="43" t="s">
        <v>298</v>
      </c>
      <c r="C62" s="41">
        <v>2</v>
      </c>
      <c r="D62" s="41">
        <v>8</v>
      </c>
    </row>
    <row r="63" spans="1:4">
      <c r="A63" s="166"/>
      <c r="B63" s="168" t="s">
        <v>300</v>
      </c>
      <c r="C63" s="171" t="s">
        <v>317</v>
      </c>
      <c r="D63" s="172">
        <v>28</v>
      </c>
    </row>
    <row r="64" spans="1:4" ht="57.75" customHeight="1">
      <c r="A64" s="166"/>
      <c r="B64" s="168"/>
      <c r="C64" s="171"/>
      <c r="D64" s="172"/>
    </row>
    <row r="65" spans="1:4" ht="22.5">
      <c r="A65" s="166"/>
      <c r="B65" s="43" t="s">
        <v>303</v>
      </c>
      <c r="C65" s="41" t="s">
        <v>319</v>
      </c>
      <c r="D65" s="41">
        <v>33</v>
      </c>
    </row>
    <row r="66" spans="1:4" ht="22.5">
      <c r="A66" s="166"/>
      <c r="B66" s="40" t="s">
        <v>306</v>
      </c>
      <c r="C66" s="41" t="s">
        <v>321</v>
      </c>
      <c r="D66" s="41">
        <v>9</v>
      </c>
    </row>
    <row r="67" spans="1:4" ht="22.5">
      <c r="A67" s="166"/>
      <c r="B67" s="43" t="s">
        <v>309</v>
      </c>
      <c r="C67" s="41" t="s">
        <v>323</v>
      </c>
      <c r="D67" s="41">
        <v>28</v>
      </c>
    </row>
    <row r="68" spans="1:4" ht="22.5">
      <c r="A68" s="166"/>
      <c r="B68" s="45" t="s">
        <v>325</v>
      </c>
      <c r="C68" s="23"/>
      <c r="D68" s="23"/>
    </row>
    <row r="69" spans="1:4" ht="25.5">
      <c r="A69" s="166"/>
      <c r="B69" s="39" t="s">
        <v>287</v>
      </c>
      <c r="C69" s="16" t="s">
        <v>288</v>
      </c>
      <c r="D69" s="17" t="s">
        <v>289</v>
      </c>
    </row>
    <row r="70" spans="1:4" ht="22.5">
      <c r="A70" s="166"/>
      <c r="B70" s="40" t="s">
        <v>326</v>
      </c>
      <c r="C70" s="41" t="s">
        <v>327</v>
      </c>
      <c r="D70" s="41" t="s">
        <v>373</v>
      </c>
    </row>
    <row r="71" spans="1:4" ht="101.25">
      <c r="A71" s="166"/>
      <c r="B71" s="40" t="s">
        <v>329</v>
      </c>
      <c r="C71" s="42" t="s">
        <v>330</v>
      </c>
      <c r="D71" s="42" t="s">
        <v>374</v>
      </c>
    </row>
    <row r="72" spans="1:4" ht="67.5">
      <c r="A72" s="166"/>
      <c r="B72" s="40" t="s">
        <v>332</v>
      </c>
      <c r="C72" s="42" t="s">
        <v>333</v>
      </c>
      <c r="D72" s="42" t="s">
        <v>375</v>
      </c>
    </row>
    <row r="73" spans="1:4" ht="101.25">
      <c r="A73" s="166"/>
      <c r="B73" s="40" t="s">
        <v>335</v>
      </c>
      <c r="C73" s="42" t="s">
        <v>336</v>
      </c>
      <c r="D73" s="41" t="s">
        <v>376</v>
      </c>
    </row>
    <row r="74" spans="1:4" ht="22.5">
      <c r="A74" s="166"/>
      <c r="B74" s="43" t="s">
        <v>338</v>
      </c>
      <c r="C74" s="41" t="s">
        <v>339</v>
      </c>
      <c r="D74" s="41" t="s">
        <v>377</v>
      </c>
    </row>
    <row r="75" spans="1:4" ht="33.75">
      <c r="A75" s="166"/>
      <c r="B75" s="43" t="s">
        <v>341</v>
      </c>
      <c r="C75" s="42" t="s">
        <v>342</v>
      </c>
      <c r="D75" s="41" t="s">
        <v>378</v>
      </c>
    </row>
    <row r="76" spans="1:4" ht="33.75">
      <c r="A76" s="166"/>
      <c r="B76" s="43" t="s">
        <v>344</v>
      </c>
      <c r="C76" s="42" t="s">
        <v>345</v>
      </c>
      <c r="D76" s="41" t="s">
        <v>379</v>
      </c>
    </row>
    <row r="77" spans="1:4" ht="45">
      <c r="A77" s="166"/>
      <c r="B77" s="43" t="s">
        <v>346</v>
      </c>
      <c r="C77" s="44" t="s">
        <v>347</v>
      </c>
      <c r="D77" s="41" t="s">
        <v>380</v>
      </c>
    </row>
    <row r="78" spans="1:4">
      <c r="A78" s="166"/>
      <c r="B78" s="173" t="s">
        <v>349</v>
      </c>
      <c r="C78" s="171" t="s">
        <v>350</v>
      </c>
      <c r="D78" s="172" t="s">
        <v>381</v>
      </c>
    </row>
    <row r="79" spans="1:4" ht="20.100000000000001" customHeight="1">
      <c r="A79" s="166"/>
      <c r="B79" s="173"/>
      <c r="C79" s="171"/>
      <c r="D79" s="172"/>
    </row>
    <row r="80" spans="1:4">
      <c r="A80" s="166"/>
      <c r="B80" s="168" t="s">
        <v>352</v>
      </c>
      <c r="C80" s="169" t="s">
        <v>353</v>
      </c>
      <c r="D80" s="169" t="s">
        <v>353</v>
      </c>
    </row>
    <row r="81" spans="1:4">
      <c r="A81" s="166"/>
      <c r="B81" s="168"/>
      <c r="C81" s="169"/>
      <c r="D81" s="169"/>
    </row>
    <row r="82" spans="1:4" ht="33.75">
      <c r="A82" s="166"/>
      <c r="B82" s="40" t="s">
        <v>355</v>
      </c>
      <c r="C82" s="41" t="s">
        <v>356</v>
      </c>
      <c r="D82" s="41" t="s">
        <v>382</v>
      </c>
    </row>
    <row r="83" spans="1:4" ht="22.5">
      <c r="A83" s="166"/>
      <c r="B83" s="43" t="s">
        <v>358</v>
      </c>
      <c r="C83" s="41" t="s">
        <v>356</v>
      </c>
      <c r="D83" s="41" t="s">
        <v>217</v>
      </c>
    </row>
    <row r="84" spans="1:4" ht="33.75">
      <c r="A84" s="166"/>
      <c r="B84" s="43" t="s">
        <v>359</v>
      </c>
      <c r="C84" s="41" t="s">
        <v>360</v>
      </c>
      <c r="D84" s="41" t="s">
        <v>217</v>
      </c>
    </row>
    <row r="85" spans="1:4">
      <c r="A85" s="166"/>
      <c r="B85" s="43" t="s">
        <v>362</v>
      </c>
      <c r="C85" s="41" t="s">
        <v>363</v>
      </c>
      <c r="D85" s="41" t="s">
        <v>217</v>
      </c>
    </row>
    <row r="86" spans="1:4" ht="22.5">
      <c r="A86" s="166"/>
      <c r="B86" s="43" t="s">
        <v>365</v>
      </c>
      <c r="C86" s="42" t="s">
        <v>366</v>
      </c>
      <c r="D86" s="41" t="s">
        <v>217</v>
      </c>
    </row>
    <row r="88" spans="1:4" ht="22.5">
      <c r="B88" s="2" t="s">
        <v>286</v>
      </c>
    </row>
    <row r="89" spans="1:4" ht="25.5">
      <c r="A89" s="15" t="s">
        <v>221</v>
      </c>
      <c r="B89" s="39" t="s">
        <v>287</v>
      </c>
      <c r="C89" s="16" t="s">
        <v>288</v>
      </c>
      <c r="D89" s="17" t="s">
        <v>289</v>
      </c>
    </row>
    <row r="90" spans="1:4">
      <c r="A90" s="170">
        <v>5</v>
      </c>
      <c r="B90" s="43" t="s">
        <v>290</v>
      </c>
      <c r="C90" s="41" t="s">
        <v>291</v>
      </c>
      <c r="D90" s="41">
        <v>29100</v>
      </c>
    </row>
    <row r="91" spans="1:4" ht="33.75">
      <c r="A91" s="167"/>
      <c r="B91" s="43" t="s">
        <v>293</v>
      </c>
      <c r="C91" s="41" t="s">
        <v>294</v>
      </c>
      <c r="D91" s="41">
        <v>29100</v>
      </c>
    </row>
    <row r="92" spans="1:4" ht="22.5">
      <c r="A92" s="167"/>
      <c r="B92" s="43" t="s">
        <v>296</v>
      </c>
      <c r="C92" s="41">
        <v>2</v>
      </c>
      <c r="D92" s="41">
        <v>2</v>
      </c>
    </row>
    <row r="93" spans="1:4" ht="22.5">
      <c r="A93" s="167"/>
      <c r="B93" s="43" t="s">
        <v>298</v>
      </c>
      <c r="C93" s="41">
        <v>2</v>
      </c>
      <c r="D93" s="41">
        <v>2</v>
      </c>
    </row>
    <row r="94" spans="1:4">
      <c r="A94" s="167"/>
      <c r="B94" s="168" t="s">
        <v>300</v>
      </c>
      <c r="C94" s="171" t="s">
        <v>301</v>
      </c>
      <c r="D94" s="172" t="s">
        <v>369</v>
      </c>
    </row>
    <row r="95" spans="1:4" ht="61.5" customHeight="1">
      <c r="A95" s="167"/>
      <c r="B95" s="168"/>
      <c r="C95" s="171"/>
      <c r="D95" s="172"/>
    </row>
    <row r="96" spans="1:4" ht="22.5">
      <c r="A96" s="167"/>
      <c r="B96" s="43" t="s">
        <v>303</v>
      </c>
      <c r="C96" s="41" t="s">
        <v>304</v>
      </c>
      <c r="D96" s="41" t="s">
        <v>370</v>
      </c>
    </row>
    <row r="97" spans="1:4" ht="22.5">
      <c r="A97" s="167"/>
      <c r="B97" s="40" t="s">
        <v>306</v>
      </c>
      <c r="C97" s="41" t="s">
        <v>307</v>
      </c>
      <c r="D97" s="41" t="s">
        <v>369</v>
      </c>
    </row>
    <row r="98" spans="1:4" ht="22.5">
      <c r="A98" s="167"/>
      <c r="B98" s="43" t="s">
        <v>309</v>
      </c>
      <c r="C98" s="41" t="s">
        <v>310</v>
      </c>
      <c r="D98" s="41" t="s">
        <v>371</v>
      </c>
    </row>
    <row r="99" spans="1:4" ht="22.5">
      <c r="A99" s="167"/>
      <c r="B99" s="2" t="s">
        <v>312</v>
      </c>
      <c r="C99" s="28"/>
      <c r="D99" s="28"/>
    </row>
    <row r="100" spans="1:4" ht="25.5">
      <c r="A100" s="167"/>
      <c r="B100" s="39" t="s">
        <v>287</v>
      </c>
      <c r="C100" s="16" t="s">
        <v>288</v>
      </c>
      <c r="D100" s="17" t="s">
        <v>289</v>
      </c>
    </row>
    <row r="101" spans="1:4">
      <c r="A101" s="167"/>
      <c r="B101" s="43" t="s">
        <v>290</v>
      </c>
      <c r="C101" s="41" t="s">
        <v>291</v>
      </c>
      <c r="D101" s="41">
        <v>9300</v>
      </c>
    </row>
    <row r="102" spans="1:4" ht="33.75">
      <c r="A102" s="167"/>
      <c r="B102" s="43" t="s">
        <v>293</v>
      </c>
      <c r="C102" s="41" t="s">
        <v>313</v>
      </c>
      <c r="D102" s="41">
        <v>9300</v>
      </c>
    </row>
    <row r="103" spans="1:4" ht="22.5">
      <c r="A103" s="167"/>
      <c r="B103" s="43" t="s">
        <v>315</v>
      </c>
      <c r="C103" s="41">
        <v>2</v>
      </c>
      <c r="D103" s="41" t="s">
        <v>383</v>
      </c>
    </row>
    <row r="104" spans="1:4" ht="22.5">
      <c r="A104" s="167"/>
      <c r="B104" s="43" t="s">
        <v>298</v>
      </c>
      <c r="C104" s="41">
        <v>2</v>
      </c>
      <c r="D104" s="41" t="s">
        <v>383</v>
      </c>
    </row>
    <row r="105" spans="1:4">
      <c r="A105" s="167"/>
      <c r="B105" s="168" t="s">
        <v>300</v>
      </c>
      <c r="C105" s="171" t="s">
        <v>317</v>
      </c>
      <c r="D105" s="172" t="s">
        <v>384</v>
      </c>
    </row>
    <row r="106" spans="1:4">
      <c r="A106" s="167"/>
      <c r="B106" s="168"/>
      <c r="C106" s="171"/>
      <c r="D106" s="172"/>
    </row>
    <row r="107" spans="1:4" ht="22.5">
      <c r="A107" s="167"/>
      <c r="B107" s="43" t="s">
        <v>303</v>
      </c>
      <c r="C107" s="41" t="s">
        <v>319</v>
      </c>
      <c r="D107" s="41">
        <v>5.0999999999999996</v>
      </c>
    </row>
    <row r="108" spans="1:4" ht="22.5">
      <c r="A108" s="167"/>
      <c r="B108" s="40" t="s">
        <v>306</v>
      </c>
      <c r="C108" s="41" t="s">
        <v>321</v>
      </c>
      <c r="D108" s="41" t="s">
        <v>385</v>
      </c>
    </row>
    <row r="109" spans="1:4" ht="22.5">
      <c r="A109" s="167"/>
      <c r="B109" s="43" t="s">
        <v>309</v>
      </c>
      <c r="C109" s="41" t="s">
        <v>323</v>
      </c>
      <c r="D109" s="41">
        <v>28.2</v>
      </c>
    </row>
    <row r="110" spans="1:4" ht="22.5">
      <c r="A110" s="167"/>
      <c r="B110" s="45" t="s">
        <v>325</v>
      </c>
      <c r="C110" s="23"/>
      <c r="D110" s="23"/>
    </row>
    <row r="111" spans="1:4" ht="25.5">
      <c r="A111" s="167"/>
      <c r="B111" s="39" t="s">
        <v>287</v>
      </c>
      <c r="C111" s="16" t="s">
        <v>288</v>
      </c>
      <c r="D111" s="17" t="s">
        <v>289</v>
      </c>
    </row>
    <row r="112" spans="1:4" ht="22.5">
      <c r="A112" s="167"/>
      <c r="B112" s="40" t="s">
        <v>326</v>
      </c>
      <c r="C112" s="41" t="s">
        <v>327</v>
      </c>
      <c r="D112" s="41" t="s">
        <v>386</v>
      </c>
    </row>
    <row r="113" spans="1:4" ht="33.75">
      <c r="A113" s="167"/>
      <c r="B113" s="40" t="s">
        <v>329</v>
      </c>
      <c r="C113" s="42" t="s">
        <v>330</v>
      </c>
      <c r="D113" s="42" t="s">
        <v>387</v>
      </c>
    </row>
    <row r="114" spans="1:4" ht="22.5">
      <c r="A114" s="167"/>
      <c r="B114" s="40" t="s">
        <v>332</v>
      </c>
      <c r="C114" s="42" t="s">
        <v>333</v>
      </c>
      <c r="D114" s="41" t="s">
        <v>21</v>
      </c>
    </row>
    <row r="115" spans="1:4" ht="33.75">
      <c r="A115" s="167"/>
      <c r="B115" s="40" t="s">
        <v>335</v>
      </c>
      <c r="C115" s="42" t="s">
        <v>336</v>
      </c>
      <c r="D115" s="41" t="s">
        <v>388</v>
      </c>
    </row>
    <row r="116" spans="1:4" ht="22.5">
      <c r="A116" s="167"/>
      <c r="B116" s="43" t="s">
        <v>338</v>
      </c>
      <c r="C116" s="41" t="s">
        <v>339</v>
      </c>
      <c r="D116" s="41" t="s">
        <v>21</v>
      </c>
    </row>
    <row r="117" spans="1:4">
      <c r="A117" s="167"/>
      <c r="B117" s="43" t="s">
        <v>341</v>
      </c>
      <c r="C117" s="42" t="s">
        <v>342</v>
      </c>
      <c r="D117" s="41" t="s">
        <v>389</v>
      </c>
    </row>
    <row r="118" spans="1:4">
      <c r="A118" s="167"/>
      <c r="B118" s="43" t="s">
        <v>344</v>
      </c>
      <c r="C118" s="42" t="s">
        <v>345</v>
      </c>
      <c r="D118" s="41" t="s">
        <v>21</v>
      </c>
    </row>
    <row r="119" spans="1:4">
      <c r="A119" s="167"/>
      <c r="B119" s="43" t="s">
        <v>346</v>
      </c>
      <c r="C119" s="44" t="s">
        <v>347</v>
      </c>
      <c r="D119" s="41" t="s">
        <v>21</v>
      </c>
    </row>
    <row r="120" spans="1:4">
      <c r="A120" s="167"/>
      <c r="B120" s="173" t="s">
        <v>349</v>
      </c>
      <c r="C120" s="171" t="s">
        <v>350</v>
      </c>
      <c r="D120" s="172" t="s">
        <v>21</v>
      </c>
    </row>
    <row r="121" spans="1:4">
      <c r="A121" s="167"/>
      <c r="B121" s="173"/>
      <c r="C121" s="171"/>
      <c r="D121" s="172"/>
    </row>
    <row r="122" spans="1:4">
      <c r="A122" s="167"/>
      <c r="B122" s="168" t="s">
        <v>352</v>
      </c>
      <c r="C122" s="169" t="s">
        <v>353</v>
      </c>
      <c r="D122" s="169" t="s">
        <v>390</v>
      </c>
    </row>
    <row r="123" spans="1:4">
      <c r="A123" s="167"/>
      <c r="B123" s="168"/>
      <c r="C123" s="169"/>
      <c r="D123" s="169"/>
    </row>
    <row r="124" spans="1:4" ht="22.5">
      <c r="A124" s="167"/>
      <c r="B124" s="40" t="s">
        <v>355</v>
      </c>
      <c r="C124" s="41" t="s">
        <v>356</v>
      </c>
      <c r="D124" s="41" t="s">
        <v>21</v>
      </c>
    </row>
    <row r="125" spans="1:4" ht="22.5">
      <c r="A125" s="167"/>
      <c r="B125" s="43" t="s">
        <v>358</v>
      </c>
      <c r="C125" s="41" t="s">
        <v>356</v>
      </c>
      <c r="D125" s="41" t="s">
        <v>21</v>
      </c>
    </row>
    <row r="126" spans="1:4" ht="33.75">
      <c r="A126" s="167"/>
      <c r="B126" s="43" t="s">
        <v>359</v>
      </c>
      <c r="C126" s="41" t="s">
        <v>360</v>
      </c>
      <c r="D126" s="41" t="s">
        <v>21</v>
      </c>
    </row>
    <row r="127" spans="1:4">
      <c r="A127" s="167"/>
      <c r="B127" s="43" t="s">
        <v>362</v>
      </c>
      <c r="C127" s="41" t="s">
        <v>363</v>
      </c>
      <c r="D127" s="41" t="s">
        <v>21</v>
      </c>
    </row>
    <row r="128" spans="1:4" ht="22.5">
      <c r="A128" s="167"/>
      <c r="B128" s="43" t="s">
        <v>365</v>
      </c>
      <c r="C128" s="42" t="s">
        <v>366</v>
      </c>
      <c r="D128" s="41" t="s">
        <v>21</v>
      </c>
    </row>
  </sheetData>
  <mergeCells count="40">
    <mergeCell ref="A2:D2"/>
    <mergeCell ref="B36:B37"/>
    <mergeCell ref="C36:C37"/>
    <mergeCell ref="D36:D37"/>
    <mergeCell ref="B38:B39"/>
    <mergeCell ref="C38:C39"/>
    <mergeCell ref="D38:D39"/>
    <mergeCell ref="A6:A44"/>
    <mergeCell ref="B10:B11"/>
    <mergeCell ref="C10:C11"/>
    <mergeCell ref="D10:D11"/>
    <mergeCell ref="B21:B22"/>
    <mergeCell ref="C21:C22"/>
    <mergeCell ref="D21:D22"/>
    <mergeCell ref="A48:A86"/>
    <mergeCell ref="B52:B53"/>
    <mergeCell ref="C52:C53"/>
    <mergeCell ref="D52:D53"/>
    <mergeCell ref="B63:B64"/>
    <mergeCell ref="C63:C64"/>
    <mergeCell ref="D63:D64"/>
    <mergeCell ref="B78:B79"/>
    <mergeCell ref="C78:C79"/>
    <mergeCell ref="D78:D79"/>
    <mergeCell ref="B80:B81"/>
    <mergeCell ref="C80:C81"/>
    <mergeCell ref="D80:D81"/>
    <mergeCell ref="B122:B123"/>
    <mergeCell ref="C122:C123"/>
    <mergeCell ref="D122:D123"/>
    <mergeCell ref="A90:A128"/>
    <mergeCell ref="B94:B95"/>
    <mergeCell ref="C94:C95"/>
    <mergeCell ref="D94:D95"/>
    <mergeCell ref="B105:B106"/>
    <mergeCell ref="C105:C106"/>
    <mergeCell ref="D105:D106"/>
    <mergeCell ref="B120:B121"/>
    <mergeCell ref="C120:C121"/>
    <mergeCell ref="D120:D121"/>
  </mergeCells>
  <pageMargins left="0.7" right="0.7" top="0.78740157499999996" bottom="0.78740157499999996" header="0.3" footer="0.3"/>
  <pageSetup paperSize="8" scale="8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lcf76f155ced4ddcb4097134ff3c332f xmlns="0f27ddae-e1cd-4a23-ab4b-89728a927db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800E2EEFFBA1BE43B51AA6143A83F011" ma:contentTypeVersion="13" ma:contentTypeDescription="Vytvoří nový dokument" ma:contentTypeScope="" ma:versionID="2c858d4332f0f15cc900d1b9ba2aff3e">
  <xsd:schema xmlns:xsd="http://www.w3.org/2001/XMLSchema" xmlns:xs="http://www.w3.org/2001/XMLSchema" xmlns:p="http://schemas.microsoft.com/office/2006/metadata/properties" xmlns:ns2="0f27ddae-e1cd-4a23-ab4b-89728a927db5" xmlns:ns3="e464c4c8-41ef-4ba9-99b1-f219135b973c" targetNamespace="http://schemas.microsoft.com/office/2006/metadata/properties" ma:root="true" ma:fieldsID="4e93943017efda27e10ef089978460bc" ns2:_="" ns3:_="">
    <xsd:import namespace="0f27ddae-e1cd-4a23-ab4b-89728a927db5"/>
    <xsd:import namespace="e464c4c8-41ef-4ba9-99b1-f219135b973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DateTaken" minOccurs="0"/>
                <xsd:element ref="ns2:MediaServiceGenerationTime" minOccurs="0"/>
                <xsd:element ref="ns2:MediaServiceEventHashCode" minOccurs="0"/>
                <xsd:element ref="ns2:MediaServiceOCR"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27ddae-e1cd-4a23-ab4b-89728a927d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884faee4-b46b-436f-9239-6edcddafe651"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464c4c8-41ef-4ba9-99b1-f219135b973c"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67796C-E492-4E27-8E24-20E70D6279FF}">
  <ds:schemaRefs>
    <ds:schemaRef ds:uri="0f27ddae-e1cd-4a23-ab4b-89728a927db5"/>
    <ds:schemaRef ds:uri="http://purl.org/dc/terms/"/>
    <ds:schemaRef ds:uri="http://purl.org/dc/dcmitype/"/>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e464c4c8-41ef-4ba9-99b1-f219135b973c"/>
    <ds:schemaRef ds:uri="http://schemas.microsoft.com/office/2006/metadata/properties"/>
  </ds:schemaRefs>
</ds:datastoreItem>
</file>

<file path=customXml/itemProps2.xml><?xml version="1.0" encoding="utf-8"?>
<ds:datastoreItem xmlns:ds="http://schemas.openxmlformats.org/officeDocument/2006/customXml" ds:itemID="{1959542F-40AE-472C-B313-E5E8D951F5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27ddae-e1cd-4a23-ab4b-89728a927db5"/>
    <ds:schemaRef ds:uri="e464c4c8-41ef-4ba9-99b1-f219135b97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CED27D-8BF5-42CA-9AA1-3C44EC7BFCCF}">
  <ds:schemaRefs>
    <ds:schemaRef ds:uri="http://schemas.microsoft.com/sharepoint/v3/contenttype/forms"/>
  </ds:schemaRefs>
</ds:datastoreItem>
</file>

<file path=docMetadata/LabelInfo.xml><?xml version="1.0" encoding="utf-8"?>
<clbl:labelList xmlns:clbl="http://schemas.microsoft.com/office/2020/mipLabelMetadata">
  <clbl:label id="{7bb61632-39b1-4c4b-a1bb-f7d8698cb0f4}" enabled="1" method="Privileged" siteId="{f0ab7d6a-64b0-4696-9f4d-d69909c6e895}"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Dotazy k řešení</vt:lpstr>
      <vt:lpstr>Indikativní náklady</vt:lpstr>
      <vt:lpstr>Specifikace NGFW</vt:lpstr>
    </vt:vector>
  </TitlesOfParts>
  <Manager/>
  <Company>Správa železnic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Váleček Pavel, Ing.</dc:creator>
  <cp:keywords/>
  <dc:description/>
  <cp:lastModifiedBy>Kopecká Michaela, Bc.</cp:lastModifiedBy>
  <cp:revision/>
  <cp:lastPrinted>2025-08-06T10:46:46Z</cp:lastPrinted>
  <dcterms:created xsi:type="dcterms:W3CDTF">2017-12-01T06:03:47Z</dcterms:created>
  <dcterms:modified xsi:type="dcterms:W3CDTF">2025-08-06T10:47:07Z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0x010100800E2EEFFBA1BE43B51AA6143A83F011</vt:lpwstr>
  </property>
  <property fmtid="{D5CDD505-2E9C-101B-9397-08002B2CF9AE}" pid="3" name="MediaServiceImageTags">
    <vt:lpwstr/>
  </property>
</Properties>
</file>